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20" windowWidth="18675" windowHeight="9090" activeTab="2"/>
  </bookViews>
  <sheets>
    <sheet name="план" sheetId="3" r:id="rId1"/>
    <sheet name="график" sheetId="4" r:id="rId2"/>
    <sheet name="УП сокращенный" sheetId="5" r:id="rId3"/>
  </sheets>
  <definedNames>
    <definedName name="_xlnm.Print_Area" localSheetId="0">план!$A$1:$T$83</definedName>
  </definedNames>
  <calcPr calcId="124519"/>
</workbook>
</file>

<file path=xl/calcChain.xml><?xml version="1.0" encoding="utf-8"?>
<calcChain xmlns="http://schemas.openxmlformats.org/spreadsheetml/2006/main">
  <c r="S74" i="5"/>
  <c r="P74"/>
  <c r="M74"/>
  <c r="S73"/>
  <c r="P73"/>
  <c r="P71"/>
  <c r="M71"/>
  <c r="S70"/>
  <c r="P70"/>
  <c r="M70"/>
  <c r="R61"/>
  <c r="Q61"/>
  <c r="J61"/>
  <c r="I61"/>
  <c r="H61"/>
  <c r="G61"/>
  <c r="F61"/>
  <c r="P59"/>
  <c r="P58"/>
  <c r="P57"/>
  <c r="P56"/>
  <c r="O56"/>
  <c r="N56"/>
  <c r="N47" s="1"/>
  <c r="M56"/>
  <c r="L56"/>
  <c r="K56"/>
  <c r="J56"/>
  <c r="I56"/>
  <c r="H56"/>
  <c r="G56"/>
  <c r="F56"/>
  <c r="M54"/>
  <c r="M53"/>
  <c r="M52"/>
  <c r="F52"/>
  <c r="M51"/>
  <c r="M49"/>
  <c r="M48" s="1"/>
  <c r="M47" s="1"/>
  <c r="F49"/>
  <c r="T48"/>
  <c r="L48"/>
  <c r="K48"/>
  <c r="K47" s="1"/>
  <c r="J48"/>
  <c r="I48"/>
  <c r="H48"/>
  <c r="H47" s="1"/>
  <c r="G48"/>
  <c r="G47" s="1"/>
  <c r="F48"/>
  <c r="F47" s="1"/>
  <c r="O47"/>
  <c r="I47"/>
  <c r="F46"/>
  <c r="P45"/>
  <c r="H45"/>
  <c r="F45" s="1"/>
  <c r="H44"/>
  <c r="F44" s="1"/>
  <c r="M43"/>
  <c r="M39" s="1"/>
  <c r="H43"/>
  <c r="F43"/>
  <c r="H42"/>
  <c r="F42"/>
  <c r="H41"/>
  <c r="F41"/>
  <c r="M40"/>
  <c r="H40"/>
  <c r="F40" s="1"/>
  <c r="F39" s="1"/>
  <c r="T39"/>
  <c r="Q39"/>
  <c r="P39"/>
  <c r="O39"/>
  <c r="N39"/>
  <c r="L39"/>
  <c r="K39"/>
  <c r="J39"/>
  <c r="I39"/>
  <c r="H39"/>
  <c r="G39"/>
  <c r="F35"/>
  <c r="P34"/>
  <c r="M34"/>
  <c r="F34"/>
  <c r="P33"/>
  <c r="M33"/>
  <c r="S32"/>
  <c r="S30" s="1"/>
  <c r="P32"/>
  <c r="M32"/>
  <c r="M30" s="1"/>
  <c r="R30"/>
  <c r="Q30"/>
  <c r="P30"/>
  <c r="O30"/>
  <c r="N30"/>
  <c r="L30"/>
  <c r="K30"/>
  <c r="J30"/>
  <c r="I30"/>
  <c r="H30"/>
  <c r="G30"/>
  <c r="F30"/>
  <c r="M28"/>
  <c r="F28"/>
  <c r="F20" s="1"/>
  <c r="F19" s="1"/>
  <c r="F67" s="1"/>
  <c r="P27"/>
  <c r="M27"/>
  <c r="S26"/>
  <c r="P26"/>
  <c r="M26"/>
  <c r="S25"/>
  <c r="P25"/>
  <c r="M25"/>
  <c r="P24"/>
  <c r="M24"/>
  <c r="S23"/>
  <c r="P23"/>
  <c r="M23"/>
  <c r="P22"/>
  <c r="M22"/>
  <c r="P21"/>
  <c r="P20" s="1"/>
  <c r="P19" s="1"/>
  <c r="M21"/>
  <c r="S20"/>
  <c r="R20"/>
  <c r="Q20"/>
  <c r="Q19" s="1"/>
  <c r="Q67" s="1"/>
  <c r="O20"/>
  <c r="N20"/>
  <c r="L20"/>
  <c r="K20"/>
  <c r="M20" s="1"/>
  <c r="M19" s="1"/>
  <c r="J20"/>
  <c r="I20"/>
  <c r="H20"/>
  <c r="G20"/>
  <c r="G19" s="1"/>
  <c r="G67" s="1"/>
  <c r="O19"/>
  <c r="O67" s="1"/>
  <c r="I19"/>
  <c r="I67" s="1"/>
  <c r="S30" i="3"/>
  <c r="R30"/>
  <c r="Q30"/>
  <c r="P30"/>
  <c r="O30"/>
  <c r="N30"/>
  <c r="M30"/>
  <c r="L30"/>
  <c r="K30"/>
  <c r="J30"/>
  <c r="I30"/>
  <c r="H30"/>
  <c r="G30"/>
  <c r="F30"/>
  <c r="S67" i="5" l="1"/>
  <c r="K19"/>
  <c r="K67" s="1"/>
  <c r="N19"/>
  <c r="R19"/>
  <c r="R67" s="1"/>
  <c r="P47"/>
  <c r="H19"/>
  <c r="H67" s="1"/>
  <c r="J19"/>
  <c r="J67" s="1"/>
  <c r="L19"/>
  <c r="S19"/>
  <c r="J47"/>
  <c r="L47"/>
  <c r="N67"/>
  <c r="P67" s="1"/>
  <c r="L67" l="1"/>
  <c r="M67" s="1"/>
  <c r="H38" i="3" l="1"/>
  <c r="G38"/>
  <c r="S79"/>
  <c r="S78"/>
  <c r="F35"/>
  <c r="P34"/>
  <c r="M34"/>
  <c r="F34"/>
  <c r="G66" l="1"/>
  <c r="I44"/>
  <c r="R66" l="1"/>
  <c r="Q66"/>
  <c r="J66"/>
  <c r="I66"/>
  <c r="F66"/>
  <c r="S75"/>
  <c r="P76"/>
  <c r="P75"/>
  <c r="M76"/>
  <c r="M75"/>
  <c r="P79"/>
  <c r="P78"/>
  <c r="M79"/>
  <c r="L44"/>
  <c r="H66"/>
  <c r="H61"/>
  <c r="Q44"/>
  <c r="O61"/>
  <c r="N61"/>
  <c r="P64"/>
  <c r="P63"/>
  <c r="P62"/>
  <c r="M48"/>
  <c r="M59"/>
  <c r="M58"/>
  <c r="M57"/>
  <c r="M56"/>
  <c r="M54"/>
  <c r="M53" s="1"/>
  <c r="L53"/>
  <c r="K53"/>
  <c r="H53"/>
  <c r="F51"/>
  <c r="M45"/>
  <c r="M44" s="1"/>
  <c r="H45"/>
  <c r="T44"/>
  <c r="F57"/>
  <c r="P61" l="1"/>
  <c r="H52"/>
  <c r="G53"/>
  <c r="F54"/>
  <c r="F53" s="1"/>
  <c r="J53"/>
  <c r="I53"/>
  <c r="T53"/>
  <c r="H47"/>
  <c r="F47" s="1"/>
  <c r="F45"/>
  <c r="H50"/>
  <c r="F50" s="1"/>
  <c r="H49"/>
  <c r="H48"/>
  <c r="F48" s="1"/>
  <c r="H46"/>
  <c r="J44"/>
  <c r="P50"/>
  <c r="F46" l="1"/>
  <c r="H44"/>
  <c r="F49"/>
  <c r="R38"/>
  <c r="S43"/>
  <c r="S42"/>
  <c r="P33"/>
  <c r="M33"/>
  <c r="S32"/>
  <c r="P32"/>
  <c r="M32"/>
  <c r="S26"/>
  <c r="S25"/>
  <c r="S23"/>
  <c r="P27"/>
  <c r="P26"/>
  <c r="P25"/>
  <c r="P24"/>
  <c r="P23"/>
  <c r="P22"/>
  <c r="P21"/>
  <c r="M28"/>
  <c r="M27"/>
  <c r="M26"/>
  <c r="M25"/>
  <c r="M24"/>
  <c r="M23"/>
  <c r="M22"/>
  <c r="M21"/>
  <c r="R37"/>
  <c r="Q37"/>
  <c r="L37"/>
  <c r="K37"/>
  <c r="Q38"/>
  <c r="L38"/>
  <c r="K38"/>
  <c r="O44"/>
  <c r="N44"/>
  <c r="K44"/>
  <c r="O52"/>
  <c r="N52"/>
  <c r="P52" s="1"/>
  <c r="L61"/>
  <c r="L52" s="1"/>
  <c r="K61"/>
  <c r="K52" s="1"/>
  <c r="M61"/>
  <c r="M52" s="1"/>
  <c r="M38" l="1"/>
  <c r="S38"/>
  <c r="S20"/>
  <c r="S37"/>
  <c r="P20"/>
  <c r="M37"/>
  <c r="S19" l="1"/>
  <c r="P19"/>
  <c r="J61" l="1"/>
  <c r="J52" s="1"/>
  <c r="I61"/>
  <c r="I52" s="1"/>
  <c r="G61"/>
  <c r="G52" s="1"/>
  <c r="F61"/>
  <c r="F52" s="1"/>
  <c r="J37"/>
  <c r="I37"/>
  <c r="J38"/>
  <c r="I38"/>
  <c r="H37"/>
  <c r="P44"/>
  <c r="G37"/>
  <c r="F43"/>
  <c r="F42"/>
  <c r="F41"/>
  <c r="F40"/>
  <c r="F39"/>
  <c r="F38" s="1"/>
  <c r="F37" l="1"/>
  <c r="G44" l="1"/>
  <c r="F44"/>
  <c r="G20"/>
  <c r="N20"/>
  <c r="O20"/>
  <c r="R20"/>
  <c r="Q20"/>
  <c r="H20" l="1"/>
  <c r="L20"/>
  <c r="K20"/>
  <c r="M20" l="1"/>
  <c r="M19" s="1"/>
  <c r="J20"/>
  <c r="I20"/>
  <c r="F28"/>
  <c r="F20" s="1"/>
  <c r="H19" l="1"/>
  <c r="H72" s="1"/>
  <c r="J19" l="1"/>
  <c r="J72" s="1"/>
  <c r="I19"/>
  <c r="I72" s="1"/>
  <c r="G19"/>
  <c r="G72" s="1"/>
  <c r="R19"/>
  <c r="N19"/>
  <c r="N72" s="1"/>
  <c r="K19"/>
  <c r="K72" s="1"/>
  <c r="O19"/>
  <c r="O72" s="1"/>
  <c r="L19"/>
  <c r="L72" s="1"/>
  <c r="Q19"/>
  <c r="P72" l="1"/>
  <c r="M72"/>
  <c r="F19"/>
  <c r="F72" s="1"/>
  <c r="Q72" l="1"/>
  <c r="R72"/>
  <c r="S72" l="1"/>
</calcChain>
</file>

<file path=xl/sharedStrings.xml><?xml version="1.0" encoding="utf-8"?>
<sst xmlns="http://schemas.openxmlformats.org/spreadsheetml/2006/main" count="524" uniqueCount="215">
  <si>
    <t xml:space="preserve">   Индекс</t>
  </si>
  <si>
    <t>Учебная нагрузка обучающихся (час.)</t>
  </si>
  <si>
    <t>максимальная</t>
  </si>
  <si>
    <t>Самостоятельная работа</t>
  </si>
  <si>
    <t>Обязательная аудиторная</t>
  </si>
  <si>
    <t>I курс</t>
  </si>
  <si>
    <t>II курс</t>
  </si>
  <si>
    <t>III курс</t>
  </si>
  <si>
    <t>всего занятий</t>
  </si>
  <si>
    <t>в т. ч.</t>
  </si>
  <si>
    <t>1 семестр</t>
  </si>
  <si>
    <t>2 семестр</t>
  </si>
  <si>
    <t>3 семестр</t>
  </si>
  <si>
    <t>4 семестр</t>
  </si>
  <si>
    <t>Лекций, уроков</t>
  </si>
  <si>
    <t>лаб. и практ. занятий</t>
  </si>
  <si>
    <t>нед</t>
  </si>
  <si>
    <t>Общеобразовательный цикл</t>
  </si>
  <si>
    <t>Иностранный язык</t>
  </si>
  <si>
    <t>История</t>
  </si>
  <si>
    <t>Физическая культура</t>
  </si>
  <si>
    <t>ОП.00</t>
  </si>
  <si>
    <t>ОП.01</t>
  </si>
  <si>
    <t>ОП.02</t>
  </si>
  <si>
    <t>ОП.03</t>
  </si>
  <si>
    <t>ПМ.00</t>
  </si>
  <si>
    <t>Профессиональные модули</t>
  </si>
  <si>
    <t>Учебная практика</t>
  </si>
  <si>
    <t>Производственная практика</t>
  </si>
  <si>
    <t>ФК.00</t>
  </si>
  <si>
    <t>Всего</t>
  </si>
  <si>
    <t>учебной практики</t>
  </si>
  <si>
    <t>экзаменов</t>
  </si>
  <si>
    <t>дифф. зачетов</t>
  </si>
  <si>
    <t>зачетов</t>
  </si>
  <si>
    <t>5 семестр</t>
  </si>
  <si>
    <t>6 семестр</t>
  </si>
  <si>
    <t xml:space="preserve">производст. практики </t>
  </si>
  <si>
    <t>дисциплин и МДК</t>
  </si>
  <si>
    <t>Безопасность жизнедеятельности</t>
  </si>
  <si>
    <t>ПМ.01</t>
  </si>
  <si>
    <t>МДК.01.01</t>
  </si>
  <si>
    <t>УП.01</t>
  </si>
  <si>
    <t>ПП.01</t>
  </si>
  <si>
    <t>Основы безопасности жизнедеятельности</t>
  </si>
  <si>
    <t xml:space="preserve">Информатика </t>
  </si>
  <si>
    <t>Физика</t>
  </si>
  <si>
    <t>Астрономия</t>
  </si>
  <si>
    <t xml:space="preserve"> Учебные дисциплины по выбору из обязательных предметных областей</t>
  </si>
  <si>
    <t>Математика</t>
  </si>
  <si>
    <t>Основы электротехники</t>
  </si>
  <si>
    <t>ОП.04</t>
  </si>
  <si>
    <t>ОП.05</t>
  </si>
  <si>
    <t>ОП.07</t>
  </si>
  <si>
    <t>МДК.01.02</t>
  </si>
  <si>
    <t>ГИА</t>
  </si>
  <si>
    <t>Государственная итоговая аттестация</t>
  </si>
  <si>
    <t>2 нед.</t>
  </si>
  <si>
    <r>
      <t>Консультации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sz val="11"/>
        <color rgb="FF000000"/>
        <rFont val="Times New Roman"/>
        <family val="1"/>
        <charset val="204"/>
      </rPr>
      <t>из расчета 4 часа на одного обучающегося на каждый учебный год</t>
    </r>
  </si>
  <si>
    <t xml:space="preserve">8. План учебного процесса </t>
  </si>
  <si>
    <t>МДК.04.01</t>
  </si>
  <si>
    <t xml:space="preserve">курс 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</si>
  <si>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</si>
  <si>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</si>
  <si>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</si>
  <si>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</si>
  <si>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</si>
  <si>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</si>
  <si>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</si>
  <si>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</si>
  <si>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</si>
  <si>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</si>
  <si>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учебная практика</t>
  </si>
  <si>
    <t>Родной язык</t>
  </si>
  <si>
    <t>Наименование циклов, учебных предметов, профессиональных модулей, МДК, практик</t>
  </si>
  <si>
    <t>формы промежуточной аттестации с указанием семестра</t>
  </si>
  <si>
    <t>зачет</t>
  </si>
  <si>
    <t>дифференцированный зачет</t>
  </si>
  <si>
    <t>экзамен</t>
  </si>
  <si>
    <t>всего, часов</t>
  </si>
  <si>
    <t>Распределение обязательной нагрузки по курсам и семестрам ( час. в семестр)</t>
  </si>
  <si>
    <t xml:space="preserve">Дополнительные учебные предметы </t>
  </si>
  <si>
    <t>Общие учебные предметы</t>
  </si>
  <si>
    <t>ОУП.</t>
  </si>
  <si>
    <t>О.ОО</t>
  </si>
  <si>
    <t>ОУП.01</t>
  </si>
  <si>
    <t>ОУП.02</t>
  </si>
  <si>
    <t>ОУП.03</t>
  </si>
  <si>
    <t>ОУП.05</t>
  </si>
  <si>
    <t>ОУП.06</t>
  </si>
  <si>
    <t>ОУП.07</t>
  </si>
  <si>
    <t>ОУП.08</t>
  </si>
  <si>
    <t>ОУП.09</t>
  </si>
  <si>
    <t>ОУПП.10</t>
  </si>
  <si>
    <t>ОУПП.11</t>
  </si>
  <si>
    <t>ОУПП.04</t>
  </si>
  <si>
    <t>Введение в профессию</t>
  </si>
  <si>
    <t>Индивидуальный проект (не является учебной дисциплиной)</t>
  </si>
  <si>
    <t>вариативная часть</t>
  </si>
  <si>
    <t xml:space="preserve">Общепрофессиональный цикл                         </t>
  </si>
  <si>
    <t>Экология</t>
  </si>
  <si>
    <t>Основы проектной деятельности</t>
  </si>
  <si>
    <t>Основы экономическо-правовой деятельности</t>
  </si>
  <si>
    <t>Основы финансовой грамотности</t>
  </si>
  <si>
    <t>Основы предпринимательской деятельности</t>
  </si>
  <si>
    <t>Эффективное поведение на рынке труда</t>
  </si>
  <si>
    <t>20</t>
  </si>
  <si>
    <t>Экзамен по модулю</t>
  </si>
  <si>
    <t xml:space="preserve">Э/ 4 </t>
  </si>
  <si>
    <t xml:space="preserve">ДЗ/4 </t>
  </si>
  <si>
    <t>ДЗ/6</t>
  </si>
  <si>
    <t>З/1,З/2,З/3,З/4,З/5</t>
  </si>
  <si>
    <t>ДЗ/1</t>
  </si>
  <si>
    <t>2</t>
  </si>
  <si>
    <t>ДЗ/2</t>
  </si>
  <si>
    <t>3</t>
  </si>
  <si>
    <t>1</t>
  </si>
  <si>
    <t>ДЗ/3</t>
  </si>
  <si>
    <t>Основы материаловедения</t>
  </si>
  <si>
    <t>Допуск и технические измерения</t>
  </si>
  <si>
    <t>Основы экономики</t>
  </si>
  <si>
    <t>ОП.06</t>
  </si>
  <si>
    <t>Технология производства сварных конструкций</t>
  </si>
  <si>
    <t>МДК.01.03</t>
  </si>
  <si>
    <t>МДК.01.04</t>
  </si>
  <si>
    <t>Контроль качества сварных соединений</t>
  </si>
  <si>
    <t>ПМ.02</t>
  </si>
  <si>
    <t>Ручная дуговая сварка (наплавка, резка) плавящимся покрытым электродом</t>
  </si>
  <si>
    <t>МДК.02.01</t>
  </si>
  <si>
    <t>Техника и технология ручной дуговой сварки (наплавки, резки) покрытым электродом</t>
  </si>
  <si>
    <t>УП.02</t>
  </si>
  <si>
    <t>ПП.02</t>
  </si>
  <si>
    <t>ПМ.04</t>
  </si>
  <si>
    <t>УП.04</t>
  </si>
  <si>
    <t>ПП.04</t>
  </si>
  <si>
    <t>Промежуточная аттестация</t>
  </si>
  <si>
    <t>Основы инженерной графики</t>
  </si>
  <si>
    <t>Подготовительные сварочные работы и контроль качества сварных швов после сварки</t>
  </si>
  <si>
    <t>Основы технологии сварки и сварочное оборудование</t>
  </si>
  <si>
    <t>Подготовительные и сборочные операции перед сваркой</t>
  </si>
  <si>
    <t>Охрана труда/Основы интеллектуального труда</t>
  </si>
  <si>
    <t>УП</t>
  </si>
  <si>
    <t>ПП</t>
  </si>
  <si>
    <t>производственная практика</t>
  </si>
  <si>
    <t>К</t>
  </si>
  <si>
    <t>каникулы</t>
  </si>
  <si>
    <t>А</t>
  </si>
  <si>
    <t>промежуточная аттестация</t>
  </si>
  <si>
    <t>Г</t>
  </si>
  <si>
    <t>государственная итоговая аттестация</t>
  </si>
  <si>
    <t>теороетическое обучение</t>
  </si>
  <si>
    <t>29 сен - 5 окт</t>
  </si>
  <si>
    <t>27 окт - 2 ноя</t>
  </si>
  <si>
    <t>29 дек - 4 янв</t>
  </si>
  <si>
    <t>26 янв - 1 фев</t>
  </si>
  <si>
    <t>23 фев - 1 мар</t>
  </si>
  <si>
    <t>30 мар - 5 апр</t>
  </si>
  <si>
    <t>27 апр - 3 май</t>
  </si>
  <si>
    <t>29 июн - 5 июл</t>
  </si>
  <si>
    <t>Июль</t>
  </si>
  <si>
    <t>27 июл -2 авг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</si>
  <si>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</si>
  <si>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</si>
  <si>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</si>
  <si>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</si>
  <si>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</si>
  <si>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</si>
  <si>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</si>
  <si>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</si>
  <si>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</si>
  <si>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</si>
  <si>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</si>
  <si>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</si>
  <si>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</si>
  <si>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</si>
  <si>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</si>
  <si>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</si>
  <si>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</si>
  <si>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</si>
  <si>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</si>
  <si>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</si>
  <si>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</si>
  <si>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</si>
  <si>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</si>
  <si>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24 - 31</t>
  </si>
  <si>
    <t>Э/2</t>
  </si>
  <si>
    <t xml:space="preserve"> 1 нед.</t>
  </si>
  <si>
    <t>ДЗ/5</t>
  </si>
  <si>
    <t>З/2</t>
  </si>
  <si>
    <t>Эк/2</t>
  </si>
  <si>
    <t>Э/4</t>
  </si>
  <si>
    <t>Э/3</t>
  </si>
  <si>
    <t>Частично механизированная сварка (наплавка) плавлением </t>
  </si>
  <si>
    <t>Э/5</t>
  </si>
  <si>
    <t>Э/6</t>
  </si>
  <si>
    <t>6</t>
  </si>
  <si>
    <t>9</t>
  </si>
  <si>
    <t>Техника и технология частично механизированной сварки (наплавки) плавлением в защитном газе</t>
  </si>
  <si>
    <t xml:space="preserve">Календарный учебный график к ОПОП ППКРС по профессии среднего профессионального образования 15.01.05Сварщик (ручной и частично механизированной сварки (наплавки).
Квалификация: Сварщик ручной дуговой сварки плавящимся покрытым электродом - Сварщик частично механизированной сварки плавлением.                                          Форма обучения - очная
Нормативный срок обучения 2 года 10мес.
На базе основного общего образования.
</t>
  </si>
  <si>
    <t>Утверждаю: ________________</t>
  </si>
  <si>
    <t>Директор КГБПОУ "Благовещенский профессиональный лицей" Г.В. Залевский</t>
  </si>
  <si>
    <t xml:space="preserve">Химия </t>
  </si>
  <si>
    <t>ОУП.12</t>
  </si>
  <si>
    <t>ОУП.13</t>
  </si>
  <si>
    <t>З/1,З/2</t>
  </si>
  <si>
    <t>География</t>
  </si>
  <si>
    <t>ОУП.14</t>
  </si>
  <si>
    <t>УП.15</t>
  </si>
  <si>
    <t>Литература</t>
  </si>
  <si>
    <t>Русский язык</t>
  </si>
  <si>
    <t xml:space="preserve">производст. практика </t>
  </si>
  <si>
    <t>дисциплины и МДК</t>
  </si>
  <si>
    <t>экзамены</t>
  </si>
  <si>
    <t>дифф. зачеты</t>
  </si>
  <si>
    <t>3 нед.</t>
  </si>
</sst>
</file>

<file path=xl/styles.xml><?xml version="1.0" encoding="utf-8"?>
<styleSheet xmlns="http://schemas.openxmlformats.org/spreadsheetml/2006/main">
  <numFmts count="1">
    <numFmt numFmtId="164" formatCode="[&lt;=9999999]###\-####;\(###\)\ ###\-####"/>
  </numFmts>
  <fonts count="20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 Cyr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7"/>
      <name val="Arial Cyr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16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8" fillId="0" borderId="0"/>
  </cellStyleXfs>
  <cellXfs count="361">
    <xf numFmtId="0" fontId="0" fillId="0" borderId="0" xfId="0"/>
    <xf numFmtId="0" fontId="0" fillId="0" borderId="0" xfId="0" applyFont="1"/>
    <xf numFmtId="0" fontId="5" fillId="9" borderId="3" xfId="0" applyFont="1" applyFill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0" fillId="0" borderId="5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6" borderId="23" xfId="0" applyFont="1" applyFill="1" applyBorder="1" applyAlignment="1">
      <alignment horizontal="center" wrapText="1"/>
    </xf>
    <xf numFmtId="0" fontId="4" fillId="3" borderId="14" xfId="0" applyFont="1" applyFill="1" applyBorder="1" applyAlignment="1">
      <alignment wrapText="1"/>
    </xf>
    <xf numFmtId="49" fontId="4" fillId="3" borderId="14" xfId="0" applyNumberFormat="1" applyFont="1" applyFill="1" applyBorder="1" applyAlignment="1">
      <alignment horizontal="center" wrapText="1"/>
    </xf>
    <xf numFmtId="0" fontId="4" fillId="5" borderId="14" xfId="0" applyFont="1" applyFill="1" applyBorder="1" applyAlignment="1">
      <alignment horizontal="center" wrapText="1"/>
    </xf>
    <xf numFmtId="0" fontId="3" fillId="0" borderId="12" xfId="0" applyFont="1" applyBorder="1" applyAlignment="1">
      <alignment wrapText="1"/>
    </xf>
    <xf numFmtId="49" fontId="7" fillId="0" borderId="12" xfId="0" applyNumberFormat="1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wrapText="1"/>
    </xf>
    <xf numFmtId="0" fontId="7" fillId="5" borderId="12" xfId="0" applyFont="1" applyFill="1" applyBorder="1" applyAlignment="1">
      <alignment horizontal="center" wrapText="1"/>
    </xf>
    <xf numFmtId="0" fontId="7" fillId="6" borderId="12" xfId="0" applyFont="1" applyFill="1" applyBorder="1" applyAlignment="1">
      <alignment horizontal="center" wrapText="1"/>
    </xf>
    <xf numFmtId="0" fontId="1" fillId="0" borderId="0" xfId="0" applyFont="1"/>
    <xf numFmtId="49" fontId="7" fillId="0" borderId="12" xfId="0" applyNumberFormat="1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wrapText="1"/>
    </xf>
    <xf numFmtId="0" fontId="3" fillId="0" borderId="0" xfId="0" applyFont="1"/>
    <xf numFmtId="164" fontId="7" fillId="0" borderId="12" xfId="0" applyNumberFormat="1" applyFont="1" applyBorder="1" applyAlignment="1">
      <alignment horizontal="center" wrapText="1"/>
    </xf>
    <xf numFmtId="0" fontId="9" fillId="9" borderId="12" xfId="0" applyFont="1" applyFill="1" applyBorder="1" applyAlignment="1">
      <alignment vertical="top" wrapText="1"/>
    </xf>
    <xf numFmtId="0" fontId="6" fillId="9" borderId="12" xfId="0" applyFont="1" applyFill="1" applyBorder="1" applyAlignment="1">
      <alignment horizontal="center" wrapText="1"/>
    </xf>
    <xf numFmtId="49" fontId="6" fillId="3" borderId="12" xfId="0" applyNumberFormat="1" applyFont="1" applyFill="1" applyBorder="1" applyAlignment="1">
      <alignment horizontal="center" wrapText="1"/>
    </xf>
    <xf numFmtId="0" fontId="7" fillId="0" borderId="12" xfId="0" applyFont="1" applyBorder="1" applyAlignment="1">
      <alignment wrapText="1"/>
    </xf>
    <xf numFmtId="0" fontId="8" fillId="0" borderId="12" xfId="0" applyFont="1" applyBorder="1" applyAlignment="1">
      <alignment horizontal="center" wrapText="1"/>
    </xf>
    <xf numFmtId="0" fontId="3" fillId="0" borderId="12" xfId="0" applyFont="1" applyBorder="1"/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wrapText="1"/>
    </xf>
    <xf numFmtId="0" fontId="7" fillId="0" borderId="12" xfId="0" applyFont="1" applyBorder="1" applyAlignment="1">
      <alignment horizontal="center" vertical="center" wrapText="1"/>
    </xf>
    <xf numFmtId="49" fontId="5" fillId="0" borderId="12" xfId="0" applyNumberFormat="1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wrapText="1"/>
    </xf>
    <xf numFmtId="0" fontId="0" fillId="0" borderId="0" xfId="0" applyFont="1" applyFill="1"/>
    <xf numFmtId="0" fontId="11" fillId="0" borderId="0" xfId="0" applyFont="1"/>
    <xf numFmtId="0" fontId="5" fillId="0" borderId="19" xfId="0" applyFont="1" applyBorder="1" applyAlignment="1">
      <alignment vertical="center" wrapText="1"/>
    </xf>
    <xf numFmtId="0" fontId="7" fillId="0" borderId="13" xfId="0" applyFont="1" applyBorder="1" applyAlignment="1">
      <alignment horizontal="center" wrapText="1"/>
    </xf>
    <xf numFmtId="0" fontId="7" fillId="6" borderId="13" xfId="0" applyFont="1" applyFill="1" applyBorder="1" applyAlignment="1">
      <alignment horizontal="center" wrapText="1"/>
    </xf>
    <xf numFmtId="0" fontId="5" fillId="0" borderId="18" xfId="0" applyFont="1" applyBorder="1" applyAlignment="1">
      <alignment vertical="center" wrapText="1"/>
    </xf>
    <xf numFmtId="0" fontId="5" fillId="0" borderId="12" xfId="0" applyFont="1" applyBorder="1" applyAlignment="1">
      <alignment wrapText="1"/>
    </xf>
    <xf numFmtId="0" fontId="7" fillId="0" borderId="18" xfId="0" applyFont="1" applyBorder="1" applyAlignment="1">
      <alignment vertical="center" wrapText="1"/>
    </xf>
    <xf numFmtId="0" fontId="4" fillId="8" borderId="19" xfId="0" applyFont="1" applyFill="1" applyBorder="1" applyAlignment="1">
      <alignment vertical="center" wrapText="1"/>
    </xf>
    <xf numFmtId="0" fontId="9" fillId="8" borderId="12" xfId="0" applyFont="1" applyFill="1" applyBorder="1" applyAlignment="1">
      <alignment vertical="center" wrapText="1"/>
    </xf>
    <xf numFmtId="49" fontId="5" fillId="0" borderId="12" xfId="0" applyNumberFormat="1" applyFont="1" applyBorder="1" applyAlignment="1">
      <alignment horizont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wrapText="1"/>
    </xf>
    <xf numFmtId="49" fontId="6" fillId="2" borderId="12" xfId="0" applyNumberFormat="1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4" fillId="0" borderId="19" xfId="0" applyFont="1" applyBorder="1" applyAlignment="1">
      <alignment wrapText="1"/>
    </xf>
    <xf numFmtId="0" fontId="4" fillId="0" borderId="13" xfId="0" applyFont="1" applyBorder="1" applyAlignment="1">
      <alignment wrapText="1"/>
    </xf>
    <xf numFmtId="49" fontId="4" fillId="0" borderId="13" xfId="0" applyNumberFormat="1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4" fillId="0" borderId="3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31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 applyProtection="1">
      <alignment horizontal="center" vertical="center"/>
      <protection locked="0"/>
    </xf>
    <xf numFmtId="0" fontId="4" fillId="10" borderId="19" xfId="0" applyFont="1" applyFill="1" applyBorder="1" applyAlignment="1">
      <alignment vertical="center" wrapText="1"/>
    </xf>
    <xf numFmtId="0" fontId="9" fillId="10" borderId="12" xfId="0" applyFont="1" applyFill="1" applyBorder="1" applyAlignment="1">
      <alignment wrapText="1"/>
    </xf>
    <xf numFmtId="49" fontId="4" fillId="10" borderId="12" xfId="0" applyNumberFormat="1" applyFont="1" applyFill="1" applyBorder="1" applyAlignment="1">
      <alignment horizontal="center" vertical="center" wrapText="1"/>
    </xf>
    <xf numFmtId="0" fontId="6" fillId="10" borderId="13" xfId="0" applyFont="1" applyFill="1" applyBorder="1" applyAlignment="1">
      <alignment horizontal="center" vertical="center" wrapText="1"/>
    </xf>
    <xf numFmtId="0" fontId="15" fillId="0" borderId="0" xfId="0" applyFont="1"/>
    <xf numFmtId="0" fontId="13" fillId="0" borderId="0" xfId="0" applyFont="1" applyBorder="1" applyAlignment="1"/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0" fontId="0" fillId="0" borderId="33" xfId="0" applyBorder="1" applyAlignment="1">
      <alignment horizontal="center"/>
    </xf>
    <xf numFmtId="0" fontId="7" fillId="0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 textRotation="90"/>
    </xf>
    <xf numFmtId="0" fontId="3" fillId="0" borderId="12" xfId="0" applyFont="1" applyBorder="1" applyAlignment="1">
      <alignment horizontal="center" vertical="center" textRotation="90"/>
    </xf>
    <xf numFmtId="0" fontId="7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textRotation="89"/>
    </xf>
    <xf numFmtId="0" fontId="16" fillId="0" borderId="0" xfId="0" applyFont="1"/>
    <xf numFmtId="0" fontId="4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5" fillId="0" borderId="12" xfId="0" applyFont="1" applyBorder="1" applyAlignment="1">
      <alignment horizontal="center" wrapText="1"/>
    </xf>
    <xf numFmtId="0" fontId="4" fillId="0" borderId="3" xfId="0" applyFont="1" applyBorder="1" applyAlignment="1">
      <alignment vertical="center" textRotation="90" wrapText="1"/>
    </xf>
    <xf numFmtId="0" fontId="5" fillId="0" borderId="9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0" fillId="0" borderId="0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4" fillId="6" borderId="37" xfId="0" applyFont="1" applyFill="1" applyBorder="1" applyAlignment="1">
      <alignment horizontal="center" wrapText="1"/>
    </xf>
    <xf numFmtId="0" fontId="4" fillId="5" borderId="32" xfId="0" applyFont="1" applyFill="1" applyBorder="1" applyAlignment="1">
      <alignment horizontal="center" wrapText="1"/>
    </xf>
    <xf numFmtId="0" fontId="7" fillId="6" borderId="15" xfId="0" applyFont="1" applyFill="1" applyBorder="1" applyAlignment="1">
      <alignment horizontal="center" wrapText="1"/>
    </xf>
    <xf numFmtId="0" fontId="6" fillId="8" borderId="15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wrapText="1"/>
    </xf>
    <xf numFmtId="0" fontId="7" fillId="0" borderId="15" xfId="0" applyFont="1" applyBorder="1" applyAlignment="1">
      <alignment horizontal="center" wrapText="1"/>
    </xf>
    <xf numFmtId="0" fontId="0" fillId="0" borderId="12" xfId="0" applyFont="1" applyBorder="1"/>
    <xf numFmtId="0" fontId="10" fillId="0" borderId="12" xfId="0" applyFont="1" applyBorder="1"/>
    <xf numFmtId="0" fontId="11" fillId="0" borderId="12" xfId="0" applyFont="1" applyBorder="1"/>
    <xf numFmtId="0" fontId="3" fillId="0" borderId="12" xfId="0" applyFont="1" applyBorder="1" applyAlignment="1">
      <alignment vertical="center"/>
    </xf>
    <xf numFmtId="0" fontId="9" fillId="0" borderId="12" xfId="0" applyFont="1" applyBorder="1" applyAlignment="1">
      <alignment horizontal="center" vertical="center"/>
    </xf>
    <xf numFmtId="0" fontId="4" fillId="3" borderId="12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0" fontId="9" fillId="3" borderId="12" xfId="0" applyFont="1" applyFill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vertical="center" wrapText="1"/>
    </xf>
    <xf numFmtId="0" fontId="0" fillId="0" borderId="0" xfId="0" applyFont="1" applyBorder="1"/>
    <xf numFmtId="0" fontId="4" fillId="7" borderId="12" xfId="0" applyFont="1" applyFill="1" applyBorder="1" applyAlignment="1">
      <alignment vertical="center" wrapText="1"/>
    </xf>
    <xf numFmtId="0" fontId="7" fillId="0" borderId="12" xfId="0" applyFont="1" applyBorder="1" applyAlignment="1">
      <alignment horizontal="center" wrapText="1"/>
    </xf>
    <xf numFmtId="0" fontId="8" fillId="4" borderId="18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wrapText="1"/>
    </xf>
    <xf numFmtId="49" fontId="6" fillId="4" borderId="12" xfId="0" applyNumberFormat="1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1" fontId="6" fillId="4" borderId="12" xfId="0" applyNumberFormat="1" applyFont="1" applyFill="1" applyBorder="1" applyAlignment="1">
      <alignment horizontal="center" wrapText="1"/>
    </xf>
    <xf numFmtId="0" fontId="6" fillId="4" borderId="15" xfId="0" applyFont="1" applyFill="1" applyBorder="1" applyAlignment="1">
      <alignment horizontal="center" wrapText="1"/>
    </xf>
    <xf numFmtId="0" fontId="3" fillId="4" borderId="18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wrapText="1"/>
    </xf>
    <xf numFmtId="1" fontId="7" fillId="4" borderId="12" xfId="0" applyNumberFormat="1" applyFont="1" applyFill="1" applyBorder="1" applyAlignment="1">
      <alignment horizontal="center" wrapText="1"/>
    </xf>
    <xf numFmtId="0" fontId="7" fillId="4" borderId="15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vertical="center" wrapText="1"/>
    </xf>
    <xf numFmtId="0" fontId="7" fillId="8" borderId="12" xfId="0" applyFont="1" applyFill="1" applyBorder="1" applyAlignment="1">
      <alignment horizontal="center" wrapText="1"/>
    </xf>
    <xf numFmtId="0" fontId="6" fillId="8" borderId="12" xfId="0" applyFont="1" applyFill="1" applyBorder="1" applyAlignment="1">
      <alignment horizontal="center" wrapText="1"/>
    </xf>
    <xf numFmtId="0" fontId="6" fillId="8" borderId="13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wrapText="1"/>
    </xf>
    <xf numFmtId="49" fontId="4" fillId="8" borderId="12" xfId="0" applyNumberFormat="1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wrapText="1"/>
    </xf>
    <xf numFmtId="1" fontId="6" fillId="8" borderId="12" xfId="0" applyNumberFormat="1" applyFont="1" applyFill="1" applyBorder="1" applyAlignment="1">
      <alignment horizontal="center" wrapText="1"/>
    </xf>
    <xf numFmtId="1" fontId="7" fillId="8" borderId="12" xfId="0" applyNumberFormat="1" applyFont="1" applyFill="1" applyBorder="1" applyAlignment="1">
      <alignment horizontal="center" wrapText="1"/>
    </xf>
    <xf numFmtId="0" fontId="7" fillId="8" borderId="13" xfId="0" applyFont="1" applyFill="1" applyBorder="1" applyAlignment="1">
      <alignment horizontal="center" wrapText="1"/>
    </xf>
    <xf numFmtId="0" fontId="3" fillId="4" borderId="12" xfId="0" applyFont="1" applyFill="1" applyBorder="1" applyAlignment="1">
      <alignment wrapText="1"/>
    </xf>
    <xf numFmtId="0" fontId="7" fillId="4" borderId="12" xfId="0" applyNumberFormat="1" applyFont="1" applyFill="1" applyBorder="1" applyAlignment="1">
      <alignment horizontal="center" wrapText="1"/>
    </xf>
    <xf numFmtId="0" fontId="9" fillId="4" borderId="12" xfId="0" applyFont="1" applyFill="1" applyBorder="1" applyAlignment="1">
      <alignment vertical="top" wrapText="1"/>
    </xf>
    <xf numFmtId="0" fontId="7" fillId="8" borderId="12" xfId="0" applyFont="1" applyFill="1" applyBorder="1" applyAlignment="1">
      <alignment horizontal="center" vertical="center" wrapText="1"/>
    </xf>
    <xf numFmtId="0" fontId="9" fillId="12" borderId="12" xfId="0" applyNumberFormat="1" applyFont="1" applyFill="1" applyBorder="1" applyAlignment="1">
      <alignment horizontal="center" vertical="center" wrapText="1"/>
    </xf>
    <xf numFmtId="0" fontId="6" fillId="10" borderId="29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/>
    </xf>
    <xf numFmtId="0" fontId="7" fillId="8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9" xfId="0" applyFont="1" applyBorder="1" applyAlignment="1">
      <alignment vertical="center" wrapText="1"/>
    </xf>
    <xf numFmtId="1" fontId="4" fillId="8" borderId="14" xfId="0" applyNumberFormat="1" applyFont="1" applyFill="1" applyBorder="1" applyAlignment="1">
      <alignment horizontal="center" wrapText="1"/>
    </xf>
    <xf numFmtId="0" fontId="2" fillId="8" borderId="12" xfId="0" applyFont="1" applyFill="1" applyBorder="1" applyAlignment="1">
      <alignment horizontal="center" vertical="center"/>
    </xf>
    <xf numFmtId="0" fontId="6" fillId="9" borderId="12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 applyProtection="1">
      <alignment horizontal="center" vertical="center" wrapText="1"/>
      <protection locked="0"/>
    </xf>
    <xf numFmtId="0" fontId="6" fillId="12" borderId="12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0" fontId="9" fillId="10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wrapText="1"/>
    </xf>
    <xf numFmtId="49" fontId="6" fillId="9" borderId="12" xfId="0" applyNumberFormat="1" applyFont="1" applyFill="1" applyBorder="1" applyAlignment="1">
      <alignment horizontal="center" vertical="center" wrapText="1"/>
    </xf>
    <xf numFmtId="0" fontId="9" fillId="9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wrapText="1"/>
    </xf>
    <xf numFmtId="0" fontId="9" fillId="8" borderId="12" xfId="0" applyFont="1" applyFill="1" applyBorder="1" applyAlignment="1">
      <alignment horizontal="center" vertical="center" wrapText="1"/>
    </xf>
    <xf numFmtId="49" fontId="4" fillId="12" borderId="12" xfId="0" applyNumberFormat="1" applyFont="1" applyFill="1" applyBorder="1" applyAlignment="1">
      <alignment horizontal="center" vertical="center" wrapText="1"/>
    </xf>
    <xf numFmtId="0" fontId="4" fillId="12" borderId="16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6" fillId="0" borderId="12" xfId="0" applyNumberFormat="1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5" fillId="0" borderId="18" xfId="0" applyFont="1" applyBorder="1" applyAlignment="1">
      <alignment wrapText="1"/>
    </xf>
    <xf numFmtId="0" fontId="7" fillId="4" borderId="18" xfId="0" applyFont="1" applyFill="1" applyBorder="1" applyAlignment="1">
      <alignment wrapText="1"/>
    </xf>
    <xf numFmtId="0" fontId="9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vertical="center" wrapText="1"/>
    </xf>
    <xf numFmtId="0" fontId="9" fillId="10" borderId="12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4" fillId="13" borderId="18" xfId="0" applyFont="1" applyFill="1" applyBorder="1" applyAlignment="1">
      <alignment vertical="center" wrapText="1"/>
    </xf>
    <xf numFmtId="0" fontId="6" fillId="13" borderId="12" xfId="0" applyFont="1" applyFill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6" fillId="5" borderId="13" xfId="0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wrapText="1"/>
    </xf>
    <xf numFmtId="49" fontId="7" fillId="0" borderId="12" xfId="0" applyNumberFormat="1" applyFont="1" applyFill="1" applyBorder="1" applyAlignment="1">
      <alignment horizontal="center" wrapText="1"/>
    </xf>
    <xf numFmtId="0" fontId="7" fillId="0" borderId="12" xfId="0" applyNumberFormat="1" applyFont="1" applyBorder="1" applyAlignment="1">
      <alignment horizontal="center" wrapText="1"/>
    </xf>
    <xf numFmtId="0" fontId="7" fillId="0" borderId="12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 applyProtection="1">
      <alignment horizontal="center" vertical="center"/>
      <protection locked="0"/>
    </xf>
    <xf numFmtId="1" fontId="6" fillId="8" borderId="12" xfId="0" applyNumberFormat="1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vertical="center" wrapText="1"/>
    </xf>
    <xf numFmtId="0" fontId="16" fillId="0" borderId="12" xfId="0" applyFont="1" applyBorder="1"/>
    <xf numFmtId="0" fontId="16" fillId="0" borderId="0" xfId="0" applyFont="1" applyBorder="1" applyAlignment="1"/>
    <xf numFmtId="0" fontId="18" fillId="0" borderId="12" xfId="1" applyNumberFormat="1" applyFont="1" applyBorder="1" applyAlignment="1" applyProtection="1">
      <alignment horizontal="center" vertical="center"/>
      <protection locked="0"/>
    </xf>
    <xf numFmtId="0" fontId="18" fillId="14" borderId="12" xfId="1" applyNumberFormat="1" applyFont="1" applyFill="1" applyBorder="1" applyAlignment="1" applyProtection="1">
      <alignment horizontal="center" vertical="center" textRotation="90"/>
      <protection locked="0"/>
    </xf>
    <xf numFmtId="0" fontId="18" fillId="14" borderId="12" xfId="1" applyNumberFormat="1" applyFont="1" applyFill="1" applyBorder="1" applyAlignment="1" applyProtection="1">
      <alignment horizontal="left" vertical="center" textRotation="90"/>
      <protection locked="0"/>
    </xf>
    <xf numFmtId="0" fontId="7" fillId="0" borderId="12" xfId="0" applyFont="1" applyBorder="1" applyAlignment="1">
      <alignment vertical="center"/>
    </xf>
    <xf numFmtId="0" fontId="7" fillId="0" borderId="12" xfId="0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11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7" fillId="8" borderId="13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5" borderId="15" xfId="0" applyNumberFormat="1" applyFont="1" applyFill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 wrapText="1"/>
    </xf>
    <xf numFmtId="49" fontId="4" fillId="4" borderId="13" xfId="0" applyNumberFormat="1" applyFont="1" applyFill="1" applyBorder="1" applyAlignment="1">
      <alignment horizontal="center" vertical="center" wrapText="1"/>
    </xf>
    <xf numFmtId="0" fontId="9" fillId="4" borderId="12" xfId="0" applyNumberFormat="1" applyFont="1" applyFill="1" applyBorder="1" applyAlignment="1">
      <alignment horizontal="center" vertical="center" wrapText="1"/>
    </xf>
    <xf numFmtId="0" fontId="9" fillId="4" borderId="0" xfId="0" applyNumberFormat="1" applyFont="1" applyFill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wrapText="1"/>
    </xf>
    <xf numFmtId="0" fontId="6" fillId="8" borderId="12" xfId="0" applyNumberFormat="1" applyFont="1" applyFill="1" applyBorder="1" applyAlignment="1">
      <alignment horizontal="center" vertical="center" wrapText="1"/>
    </xf>
    <xf numFmtId="0" fontId="7" fillId="15" borderId="13" xfId="0" applyFont="1" applyFill="1" applyBorder="1" applyAlignment="1">
      <alignment horizontal="center" vertical="center" wrapText="1"/>
    </xf>
    <xf numFmtId="0" fontId="6" fillId="15" borderId="13" xfId="0" applyFont="1" applyFill="1" applyBorder="1" applyAlignment="1">
      <alignment horizontal="center" vertical="center" wrapText="1"/>
    </xf>
    <xf numFmtId="0" fontId="6" fillId="15" borderId="29" xfId="0" applyFont="1" applyFill="1" applyBorder="1" applyAlignment="1">
      <alignment horizontal="center" vertical="center" wrapText="1"/>
    </xf>
    <xf numFmtId="0" fontId="9" fillId="5" borderId="0" xfId="0" applyNumberFormat="1" applyFont="1" applyFill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center" vertical="center" wrapText="1"/>
    </xf>
    <xf numFmtId="49" fontId="6" fillId="5" borderId="12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top"/>
    </xf>
    <xf numFmtId="0" fontId="7" fillId="0" borderId="1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11" borderId="12" xfId="0" applyFont="1" applyFill="1" applyBorder="1" applyAlignment="1">
      <alignment vertical="center"/>
    </xf>
    <xf numFmtId="0" fontId="0" fillId="0" borderId="12" xfId="0" applyBorder="1" applyAlignment="1">
      <alignment vertical="center"/>
    </xf>
    <xf numFmtId="0" fontId="19" fillId="0" borderId="13" xfId="0" applyFont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4" fillId="7" borderId="18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1" fontId="7" fillId="4" borderId="12" xfId="0" applyNumberFormat="1" applyFont="1" applyFill="1" applyBorder="1" applyAlignment="1">
      <alignment horizontal="center" vertical="center" wrapText="1"/>
    </xf>
    <xf numFmtId="1" fontId="7" fillId="8" borderId="12" xfId="0" applyNumberFormat="1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49" fontId="9" fillId="12" borderId="1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1" fontId="6" fillId="3" borderId="12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49" fontId="4" fillId="7" borderId="12" xfId="0" applyNumberFormat="1" applyFont="1" applyFill="1" applyBorder="1" applyAlignment="1">
      <alignment horizontal="center" vertical="center" wrapText="1"/>
    </xf>
    <xf numFmtId="0" fontId="6" fillId="7" borderId="12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49" fontId="4" fillId="3" borderId="14" xfId="0" applyNumberFormat="1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1" fontId="4" fillId="8" borderId="14" xfId="0" applyNumberFormat="1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wrapText="1"/>
    </xf>
    <xf numFmtId="0" fontId="2" fillId="8" borderId="12" xfId="0" applyFont="1" applyFill="1" applyBorder="1" applyAlignment="1">
      <alignment horizontal="center"/>
    </xf>
    <xf numFmtId="0" fontId="0" fillId="0" borderId="16" xfId="0" applyFont="1" applyBorder="1"/>
    <xf numFmtId="0" fontId="9" fillId="3" borderId="12" xfId="0" applyFont="1" applyFill="1" applyBorder="1" applyAlignment="1">
      <alignment horizontal="center" vertical="center" wrapText="1"/>
    </xf>
    <xf numFmtId="49" fontId="6" fillId="3" borderId="12" xfId="0" applyNumberFormat="1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49" fontId="5" fillId="4" borderId="13" xfId="0" applyNumberFormat="1" applyFont="1" applyFill="1" applyBorder="1" applyAlignment="1">
      <alignment horizontal="center" vertical="center" wrapText="1"/>
    </xf>
    <xf numFmtId="49" fontId="5" fillId="4" borderId="17" xfId="0" applyNumberFormat="1" applyFont="1" applyFill="1" applyBorder="1" applyAlignment="1">
      <alignment horizontal="center" vertical="center" wrapText="1"/>
    </xf>
    <xf numFmtId="49" fontId="5" fillId="4" borderId="14" xfId="0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 wrapText="1"/>
    </xf>
    <xf numFmtId="0" fontId="4" fillId="0" borderId="14" xfId="0" applyFont="1" applyBorder="1" applyAlignment="1">
      <alignment horizontal="center" vertical="center" textRotation="90" wrapText="1"/>
    </xf>
    <xf numFmtId="0" fontId="5" fillId="0" borderId="3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21" xfId="0" applyFont="1" applyBorder="1" applyAlignment="1">
      <alignment horizontal="center" wrapText="1"/>
    </xf>
    <xf numFmtId="0" fontId="7" fillId="0" borderId="12" xfId="0" applyFont="1" applyBorder="1" applyAlignment="1">
      <alignment horizont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4" fillId="0" borderId="12" xfId="0" applyFont="1" applyBorder="1" applyAlignment="1">
      <alignment horizontal="center" textRotation="90" wrapText="1"/>
    </xf>
    <xf numFmtId="0" fontId="4" fillId="0" borderId="16" xfId="0" applyFont="1" applyBorder="1" applyAlignment="1">
      <alignment horizontal="center" textRotation="90" wrapText="1"/>
    </xf>
    <xf numFmtId="0" fontId="4" fillId="0" borderId="26" xfId="0" applyFont="1" applyBorder="1" applyAlignment="1">
      <alignment horizontal="center" textRotation="90" wrapText="1"/>
    </xf>
    <xf numFmtId="0" fontId="5" fillId="0" borderId="13" xfId="0" applyFont="1" applyBorder="1" applyAlignment="1">
      <alignment horizontal="center" wrapText="1"/>
    </xf>
    <xf numFmtId="0" fontId="4" fillId="12" borderId="20" xfId="0" applyFont="1" applyFill="1" applyBorder="1" applyAlignment="1">
      <alignment horizontal="right" vertical="center" wrapText="1"/>
    </xf>
    <xf numFmtId="0" fontId="4" fillId="12" borderId="16" xfId="0" applyFont="1" applyFill="1" applyBorder="1" applyAlignment="1">
      <alignment horizontal="right" vertical="center" wrapText="1"/>
    </xf>
    <xf numFmtId="0" fontId="4" fillId="0" borderId="20" xfId="0" applyFont="1" applyBorder="1" applyAlignment="1">
      <alignment horizontal="left" wrapText="1"/>
    </xf>
    <xf numFmtId="0" fontId="4" fillId="0" borderId="2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29" xfId="0" applyFont="1" applyBorder="1" applyAlignment="1">
      <alignment horizontal="left" wrapText="1"/>
    </xf>
    <xf numFmtId="0" fontId="4" fillId="0" borderId="27" xfId="0" applyFont="1" applyBorder="1" applyAlignment="1">
      <alignment horizontal="left" wrapText="1"/>
    </xf>
    <xf numFmtId="0" fontId="4" fillId="0" borderId="28" xfId="0" applyFont="1" applyBorder="1" applyAlignment="1">
      <alignment horizontal="left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8" fillId="0" borderId="12" xfId="1" applyNumberFormat="1" applyFont="1" applyBorder="1" applyAlignment="1" applyProtection="1">
      <alignment horizontal="center" vertical="center"/>
      <protection locked="0"/>
    </xf>
    <xf numFmtId="0" fontId="18" fillId="0" borderId="13" xfId="1" applyNumberFormat="1" applyFont="1" applyBorder="1" applyAlignment="1" applyProtection="1">
      <alignment horizontal="center" vertical="center" textRotation="90"/>
      <protection locked="0"/>
    </xf>
    <xf numFmtId="0" fontId="18" fillId="0" borderId="14" xfId="1" applyNumberFormat="1" applyFont="1" applyBorder="1" applyAlignment="1" applyProtection="1">
      <alignment horizontal="center" vertical="center" textRotation="90"/>
      <protection locked="0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/>
    </xf>
    <xf numFmtId="0" fontId="18" fillId="0" borderId="12" xfId="1" applyNumberFormat="1" applyFont="1" applyBorder="1" applyAlignment="1" applyProtection="1">
      <alignment horizontal="center" vertical="center" textRotation="90"/>
      <protection locked="0"/>
    </xf>
    <xf numFmtId="0" fontId="13" fillId="0" borderId="0" xfId="0" applyFont="1" applyAlignment="1">
      <alignment horizontal="center" vertical="top" wrapTex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top" wrapText="1"/>
    </xf>
    <xf numFmtId="0" fontId="6" fillId="4" borderId="12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88"/>
  <sheetViews>
    <sheetView view="pageLayout" topLeftCell="A41" zoomScale="86" zoomScaleNormal="89" zoomScalePageLayoutView="86" workbookViewId="0">
      <selection activeCell="S55" sqref="S55"/>
    </sheetView>
  </sheetViews>
  <sheetFormatPr defaultColWidth="9.28515625" defaultRowHeight="21" customHeight="1"/>
  <cols>
    <col min="1" max="1" width="13.28515625" style="1" customWidth="1"/>
    <col min="2" max="2" width="45" style="1" customWidth="1"/>
    <col min="3" max="3" width="7.42578125" style="1" customWidth="1"/>
    <col min="4" max="4" width="7.28515625" style="1" customWidth="1"/>
    <col min="5" max="5" width="7" style="1" customWidth="1"/>
    <col min="6" max="6" width="9.140625" style="1" customWidth="1"/>
    <col min="7" max="7" width="7.42578125" style="1" customWidth="1"/>
    <col min="8" max="8" width="7.85546875" style="1" customWidth="1"/>
    <col min="9" max="9" width="7.7109375" style="1" customWidth="1"/>
    <col min="10" max="10" width="7.5703125" style="1" customWidth="1"/>
    <col min="11" max="11" width="6.5703125" style="1" customWidth="1"/>
    <col min="12" max="12" width="6.7109375" style="1" customWidth="1"/>
    <col min="13" max="14" width="6.85546875" style="1" customWidth="1"/>
    <col min="15" max="15" width="6.5703125" style="1" customWidth="1"/>
    <col min="16" max="16" width="6.7109375" style="1" customWidth="1"/>
    <col min="17" max="17" width="7.42578125" style="1" customWidth="1"/>
    <col min="18" max="18" width="7.140625" style="1" customWidth="1"/>
    <col min="19" max="19" width="6.28515625" style="1" customWidth="1"/>
    <col min="20" max="20" width="8.140625" style="1" customWidth="1"/>
    <col min="21" max="21" width="12" style="1" customWidth="1"/>
    <col min="22" max="22" width="20.28515625" style="1" customWidth="1"/>
    <col min="23" max="16384" width="9.28515625" style="1"/>
  </cols>
  <sheetData>
    <row r="1" spans="1:20" ht="21" customHeight="1" thickBot="1">
      <c r="B1" s="324" t="s">
        <v>59</v>
      </c>
      <c r="C1" s="324"/>
      <c r="D1" s="324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</row>
    <row r="2" spans="1:20" ht="12" customHeight="1">
      <c r="A2" s="282" t="s">
        <v>0</v>
      </c>
      <c r="B2" s="297" t="s">
        <v>74</v>
      </c>
      <c r="C2" s="301" t="s">
        <v>75</v>
      </c>
      <c r="D2" s="302"/>
      <c r="E2" s="303"/>
      <c r="F2" s="301" t="s">
        <v>1</v>
      </c>
      <c r="G2" s="302"/>
      <c r="H2" s="302"/>
      <c r="I2" s="302"/>
      <c r="J2" s="302"/>
      <c r="K2" s="277" t="s">
        <v>80</v>
      </c>
      <c r="L2" s="277"/>
      <c r="M2" s="277"/>
      <c r="N2" s="277"/>
      <c r="O2" s="277"/>
      <c r="P2" s="277"/>
      <c r="Q2" s="277"/>
      <c r="R2" s="277"/>
      <c r="S2" s="277"/>
      <c r="T2" s="277" t="s">
        <v>98</v>
      </c>
    </row>
    <row r="3" spans="1:20" ht="12" customHeight="1">
      <c r="A3" s="283"/>
      <c r="B3" s="298"/>
      <c r="C3" s="299"/>
      <c r="D3" s="304"/>
      <c r="E3" s="305"/>
      <c r="F3" s="299"/>
      <c r="G3" s="304"/>
      <c r="H3" s="304"/>
      <c r="I3" s="304"/>
      <c r="J3" s="304"/>
      <c r="K3" s="277"/>
      <c r="L3" s="277"/>
      <c r="M3" s="277"/>
      <c r="N3" s="277"/>
      <c r="O3" s="277"/>
      <c r="P3" s="277"/>
      <c r="Q3" s="277"/>
      <c r="R3" s="277"/>
      <c r="S3" s="277"/>
      <c r="T3" s="277"/>
    </row>
    <row r="4" spans="1:20" ht="12" customHeight="1">
      <c r="A4" s="283"/>
      <c r="B4" s="298"/>
      <c r="C4" s="299"/>
      <c r="D4" s="304"/>
      <c r="E4" s="305"/>
      <c r="F4" s="299"/>
      <c r="G4" s="304"/>
      <c r="H4" s="304"/>
      <c r="I4" s="304"/>
      <c r="J4" s="304"/>
      <c r="K4" s="277"/>
      <c r="L4" s="277"/>
      <c r="M4" s="277"/>
      <c r="N4" s="277"/>
      <c r="O4" s="277"/>
      <c r="P4" s="277"/>
      <c r="Q4" s="277"/>
      <c r="R4" s="277"/>
      <c r="S4" s="277"/>
      <c r="T4" s="277"/>
    </row>
    <row r="5" spans="1:20" ht="23.25" customHeight="1" thickBot="1">
      <c r="A5" s="283"/>
      <c r="B5" s="298"/>
      <c r="C5" s="306"/>
      <c r="D5" s="307"/>
      <c r="E5" s="308"/>
      <c r="F5" s="345"/>
      <c r="G5" s="346"/>
      <c r="H5" s="346"/>
      <c r="I5" s="346"/>
      <c r="J5" s="346"/>
      <c r="K5" s="277"/>
      <c r="L5" s="277"/>
      <c r="M5" s="277"/>
      <c r="N5" s="277"/>
      <c r="O5" s="277"/>
      <c r="P5" s="277"/>
      <c r="Q5" s="277"/>
      <c r="R5" s="277"/>
      <c r="S5" s="277"/>
      <c r="T5" s="277"/>
    </row>
    <row r="6" spans="1:20" ht="21" customHeight="1">
      <c r="A6" s="283"/>
      <c r="B6" s="299"/>
      <c r="C6" s="309" t="s">
        <v>76</v>
      </c>
      <c r="D6" s="309" t="s">
        <v>77</v>
      </c>
      <c r="E6" s="309" t="s">
        <v>78</v>
      </c>
      <c r="F6" s="285" t="s">
        <v>2</v>
      </c>
      <c r="G6" s="282" t="s">
        <v>3</v>
      </c>
      <c r="H6" s="291" t="s">
        <v>4</v>
      </c>
      <c r="I6" s="292"/>
      <c r="J6" s="293"/>
      <c r="K6" s="287" t="s">
        <v>5</v>
      </c>
      <c r="L6" s="288"/>
      <c r="M6" s="312" t="s">
        <v>79</v>
      </c>
      <c r="N6" s="287" t="s">
        <v>6</v>
      </c>
      <c r="O6" s="288"/>
      <c r="P6" s="312" t="s">
        <v>79</v>
      </c>
      <c r="Q6" s="287" t="s">
        <v>7</v>
      </c>
      <c r="R6" s="347"/>
      <c r="S6" s="314" t="s">
        <v>79</v>
      </c>
      <c r="T6" s="277"/>
    </row>
    <row r="7" spans="1:20" ht="21" customHeight="1" thickBot="1">
      <c r="A7" s="283"/>
      <c r="B7" s="299"/>
      <c r="C7" s="310"/>
      <c r="D7" s="310"/>
      <c r="E7" s="310"/>
      <c r="F7" s="286"/>
      <c r="G7" s="283"/>
      <c r="H7" s="294"/>
      <c r="I7" s="295"/>
      <c r="J7" s="296"/>
      <c r="K7" s="289"/>
      <c r="L7" s="290"/>
      <c r="M7" s="313"/>
      <c r="N7" s="289"/>
      <c r="O7" s="290"/>
      <c r="P7" s="313"/>
      <c r="Q7" s="289"/>
      <c r="R7" s="348"/>
      <c r="S7" s="315"/>
      <c r="T7" s="277"/>
    </row>
    <row r="8" spans="1:20" ht="21" customHeight="1">
      <c r="A8" s="283"/>
      <c r="B8" s="299"/>
      <c r="C8" s="310"/>
      <c r="D8" s="310"/>
      <c r="E8" s="310"/>
      <c r="F8" s="286"/>
      <c r="G8" s="283"/>
      <c r="H8" s="282" t="s">
        <v>8</v>
      </c>
      <c r="I8" s="278" t="s">
        <v>9</v>
      </c>
      <c r="J8" s="320"/>
      <c r="K8" s="280" t="s">
        <v>10</v>
      </c>
      <c r="L8" s="280" t="s">
        <v>11</v>
      </c>
      <c r="M8" s="313"/>
      <c r="N8" s="280" t="s">
        <v>12</v>
      </c>
      <c r="O8" s="280" t="s">
        <v>13</v>
      </c>
      <c r="P8" s="313"/>
      <c r="Q8" s="280" t="s">
        <v>35</v>
      </c>
      <c r="R8" s="278" t="s">
        <v>36</v>
      </c>
      <c r="S8" s="315"/>
      <c r="T8" s="277"/>
    </row>
    <row r="9" spans="1:20" ht="21" customHeight="1">
      <c r="A9" s="283"/>
      <c r="B9" s="299"/>
      <c r="C9" s="310"/>
      <c r="D9" s="310"/>
      <c r="E9" s="310"/>
      <c r="F9" s="286"/>
      <c r="G9" s="283"/>
      <c r="H9" s="283"/>
      <c r="I9" s="279"/>
      <c r="J9" s="321"/>
      <c r="K9" s="281"/>
      <c r="L9" s="281"/>
      <c r="M9" s="313"/>
      <c r="N9" s="281"/>
      <c r="O9" s="281"/>
      <c r="P9" s="313"/>
      <c r="Q9" s="281"/>
      <c r="R9" s="279"/>
      <c r="S9" s="315"/>
      <c r="T9" s="277"/>
    </row>
    <row r="10" spans="1:20" ht="15.95" customHeight="1" thickBot="1">
      <c r="A10" s="283"/>
      <c r="B10" s="299"/>
      <c r="C10" s="310"/>
      <c r="D10" s="310"/>
      <c r="E10" s="310"/>
      <c r="F10" s="286"/>
      <c r="G10" s="283"/>
      <c r="H10" s="283"/>
      <c r="I10" s="322"/>
      <c r="J10" s="323"/>
      <c r="K10" s="2"/>
      <c r="L10" s="3"/>
      <c r="M10" s="313"/>
      <c r="N10" s="4"/>
      <c r="O10" s="4"/>
      <c r="P10" s="313"/>
      <c r="Q10" s="4"/>
      <c r="R10" s="93"/>
      <c r="S10" s="315"/>
      <c r="T10" s="277"/>
    </row>
    <row r="11" spans="1:20" ht="21" customHeight="1">
      <c r="A11" s="283"/>
      <c r="B11" s="299"/>
      <c r="C11" s="310"/>
      <c r="D11" s="310"/>
      <c r="E11" s="310"/>
      <c r="F11" s="286"/>
      <c r="G11" s="283"/>
      <c r="H11" s="283"/>
      <c r="I11" s="317" t="s">
        <v>14</v>
      </c>
      <c r="J11" s="317" t="s">
        <v>15</v>
      </c>
      <c r="K11" s="5"/>
      <c r="L11" s="6"/>
      <c r="M11" s="313"/>
      <c r="N11" s="6"/>
      <c r="O11" s="6"/>
      <c r="P11" s="313"/>
      <c r="Q11" s="6"/>
      <c r="R11" s="94"/>
      <c r="S11" s="315"/>
      <c r="T11" s="277"/>
    </row>
    <row r="12" spans="1:20" ht="15.95" customHeight="1">
      <c r="A12" s="283"/>
      <c r="B12" s="299"/>
      <c r="C12" s="310"/>
      <c r="D12" s="310"/>
      <c r="E12" s="310"/>
      <c r="F12" s="286"/>
      <c r="G12" s="283"/>
      <c r="H12" s="283"/>
      <c r="I12" s="318"/>
      <c r="J12" s="318"/>
      <c r="K12" s="6"/>
      <c r="L12" s="6"/>
      <c r="M12" s="313"/>
      <c r="N12" s="6"/>
      <c r="O12" s="6"/>
      <c r="P12" s="313"/>
      <c r="Q12" s="6"/>
      <c r="R12" s="94"/>
      <c r="S12" s="315"/>
      <c r="T12" s="277"/>
    </row>
    <row r="13" spans="1:20" ht="21" customHeight="1">
      <c r="A13" s="283"/>
      <c r="B13" s="299"/>
      <c r="C13" s="310"/>
      <c r="D13" s="310"/>
      <c r="E13" s="310"/>
      <c r="F13" s="286"/>
      <c r="G13" s="283"/>
      <c r="H13" s="283"/>
      <c r="I13" s="318"/>
      <c r="J13" s="318"/>
      <c r="K13" s="6">
        <v>17</v>
      </c>
      <c r="L13" s="6">
        <v>23</v>
      </c>
      <c r="M13" s="313"/>
      <c r="N13" s="6">
        <v>17</v>
      </c>
      <c r="O13" s="6">
        <v>23</v>
      </c>
      <c r="P13" s="313"/>
      <c r="Q13" s="6">
        <v>17</v>
      </c>
      <c r="R13" s="94">
        <v>23</v>
      </c>
      <c r="S13" s="315"/>
      <c r="T13" s="277"/>
    </row>
    <row r="14" spans="1:20" ht="15.95" customHeight="1">
      <c r="A14" s="283"/>
      <c r="B14" s="299"/>
      <c r="C14" s="310"/>
      <c r="D14" s="310"/>
      <c r="E14" s="310"/>
      <c r="F14" s="286"/>
      <c r="G14" s="283"/>
      <c r="H14" s="283"/>
      <c r="I14" s="318"/>
      <c r="J14" s="318"/>
      <c r="K14" s="6" t="s">
        <v>16</v>
      </c>
      <c r="L14" s="6" t="s">
        <v>16</v>
      </c>
      <c r="M14" s="313"/>
      <c r="N14" s="6" t="s">
        <v>16</v>
      </c>
      <c r="O14" s="6" t="s">
        <v>16</v>
      </c>
      <c r="P14" s="313"/>
      <c r="Q14" s="6" t="s">
        <v>16</v>
      </c>
      <c r="R14" s="94" t="s">
        <v>16</v>
      </c>
      <c r="S14" s="315"/>
      <c r="T14" s="277"/>
    </row>
    <row r="15" spans="1:20" ht="15.75" customHeight="1">
      <c r="A15" s="283"/>
      <c r="B15" s="299"/>
      <c r="C15" s="310"/>
      <c r="D15" s="310"/>
      <c r="E15" s="310"/>
      <c r="F15" s="286"/>
      <c r="G15" s="283"/>
      <c r="H15" s="283"/>
      <c r="I15" s="318"/>
      <c r="J15" s="318"/>
      <c r="K15" s="7"/>
      <c r="L15" s="7"/>
      <c r="M15" s="313"/>
      <c r="N15" s="7"/>
      <c r="O15" s="7"/>
      <c r="P15" s="313"/>
      <c r="Q15" s="7"/>
      <c r="R15" s="95"/>
      <c r="S15" s="315"/>
      <c r="T15" s="277"/>
    </row>
    <row r="16" spans="1:20" ht="17.25" customHeight="1" thickBot="1">
      <c r="A16" s="283"/>
      <c r="B16" s="299"/>
      <c r="C16" s="311"/>
      <c r="D16" s="311"/>
      <c r="E16" s="311"/>
      <c r="F16" s="286"/>
      <c r="G16" s="283"/>
      <c r="H16" s="283"/>
      <c r="I16" s="318"/>
      <c r="J16" s="318"/>
      <c r="K16" s="7"/>
      <c r="L16" s="7"/>
      <c r="M16" s="313"/>
      <c r="N16" s="7"/>
      <c r="O16" s="7"/>
      <c r="P16" s="313"/>
      <c r="Q16" s="7"/>
      <c r="R16" s="95"/>
      <c r="S16" s="316"/>
      <c r="T16" s="277"/>
    </row>
    <row r="17" spans="1:20" ht="6" hidden="1" customHeight="1" thickBot="1">
      <c r="A17" s="284"/>
      <c r="B17" s="300"/>
      <c r="C17" s="87"/>
      <c r="D17" s="87"/>
      <c r="E17" s="92"/>
      <c r="F17" s="284"/>
      <c r="G17" s="284"/>
      <c r="H17" s="284"/>
      <c r="I17" s="319"/>
      <c r="J17" s="319"/>
      <c r="K17" s="8"/>
      <c r="L17" s="8"/>
      <c r="M17" s="8"/>
      <c r="N17" s="8"/>
      <c r="O17" s="8"/>
      <c r="P17" s="8"/>
      <c r="Q17" s="8"/>
      <c r="R17" s="96"/>
      <c r="S17" s="104"/>
      <c r="T17" s="121"/>
    </row>
    <row r="18" spans="1:20" ht="20.25" customHeight="1" thickBot="1">
      <c r="A18" s="9">
        <v>1</v>
      </c>
      <c r="B18" s="10">
        <v>2</v>
      </c>
      <c r="C18" s="10">
        <v>3</v>
      </c>
      <c r="D18" s="10">
        <v>4</v>
      </c>
      <c r="E18" s="10">
        <v>5</v>
      </c>
      <c r="F18" s="10">
        <v>6</v>
      </c>
      <c r="G18" s="10">
        <v>7</v>
      </c>
      <c r="H18" s="10">
        <v>8</v>
      </c>
      <c r="I18" s="10">
        <v>9</v>
      </c>
      <c r="J18" s="10">
        <v>10</v>
      </c>
      <c r="K18" s="11">
        <v>11</v>
      </c>
      <c r="L18" s="11">
        <v>12</v>
      </c>
      <c r="M18" s="11">
        <v>13</v>
      </c>
      <c r="N18" s="10">
        <v>14</v>
      </c>
      <c r="O18" s="10">
        <v>15</v>
      </c>
      <c r="P18" s="10">
        <v>16</v>
      </c>
      <c r="Q18" s="11">
        <v>17</v>
      </c>
      <c r="R18" s="97">
        <v>18</v>
      </c>
      <c r="S18" s="108">
        <v>19</v>
      </c>
      <c r="T18" s="108">
        <v>20</v>
      </c>
    </row>
    <row r="19" spans="1:20" ht="21" customHeight="1">
      <c r="A19" s="113" t="s">
        <v>84</v>
      </c>
      <c r="B19" s="12" t="s">
        <v>17</v>
      </c>
      <c r="C19" s="164"/>
      <c r="D19" s="259">
        <v>11</v>
      </c>
      <c r="E19" s="260" t="s">
        <v>115</v>
      </c>
      <c r="F19" s="261">
        <f>F20+F30+F37</f>
        <v>3075</v>
      </c>
      <c r="G19" s="261">
        <f>G20+G30+G37</f>
        <v>1083</v>
      </c>
      <c r="H19" s="261">
        <f>SUM(H20,H30,H37)</f>
        <v>2052</v>
      </c>
      <c r="I19" s="261">
        <f>I20+I30+I37</f>
        <v>1210</v>
      </c>
      <c r="J19" s="261">
        <f>J20+J30+J37</f>
        <v>842</v>
      </c>
      <c r="K19" s="261">
        <f>K20+K30+K37</f>
        <v>324</v>
      </c>
      <c r="L19" s="261">
        <f>L20+L30+L37</f>
        <v>482</v>
      </c>
      <c r="M19" s="262">
        <f>SUM(M20+M30+M37)</f>
        <v>806</v>
      </c>
      <c r="N19" s="261">
        <f>N20+N30+N37</f>
        <v>324</v>
      </c>
      <c r="O19" s="261">
        <f>O20+O30+O37</f>
        <v>331</v>
      </c>
      <c r="P19" s="263">
        <f>SUM(P20+P30+P37)</f>
        <v>655</v>
      </c>
      <c r="Q19" s="261">
        <f>Q20+Q30+Q37</f>
        <v>269</v>
      </c>
      <c r="R19" s="264">
        <f>R20+R30+R37</f>
        <v>322</v>
      </c>
      <c r="S19" s="155">
        <f>SUM(S20+S30+S37)</f>
        <v>591</v>
      </c>
      <c r="T19" s="104"/>
    </row>
    <row r="20" spans="1:20" ht="27.95" customHeight="1">
      <c r="A20" s="114" t="s">
        <v>83</v>
      </c>
      <c r="B20" s="109" t="s">
        <v>82</v>
      </c>
      <c r="C20" s="138"/>
      <c r="D20" s="225">
        <v>6</v>
      </c>
      <c r="E20" s="226" t="s">
        <v>113</v>
      </c>
      <c r="F20" s="52">
        <f>SUM(F21:F28)</f>
        <v>1784</v>
      </c>
      <c r="G20" s="52">
        <f>SUM(G21:G29)</f>
        <v>653</v>
      </c>
      <c r="H20" s="52">
        <f>SUM(H21:H28)</f>
        <v>1191</v>
      </c>
      <c r="I20" s="52">
        <f>SUM(I21:I28)</f>
        <v>644</v>
      </c>
      <c r="J20" s="52">
        <f>SUM(J21:J28)</f>
        <v>547</v>
      </c>
      <c r="K20" s="52">
        <f>SUM(K21:K28)</f>
        <v>208</v>
      </c>
      <c r="L20" s="52">
        <f>SUM(L21:L28)</f>
        <v>312</v>
      </c>
      <c r="M20" s="70">
        <f t="shared" ref="M20:M28" si="0">SUM(K20:L20)</f>
        <v>520</v>
      </c>
      <c r="N20" s="52">
        <f>SUM(N21:N27)</f>
        <v>230</v>
      </c>
      <c r="O20" s="52">
        <f>SUM(O21:O27)</f>
        <v>211</v>
      </c>
      <c r="P20" s="70">
        <f>SUM(P21:P27)</f>
        <v>441</v>
      </c>
      <c r="Q20" s="52">
        <f>SUM(Q21:Q26)</f>
        <v>108</v>
      </c>
      <c r="R20" s="265">
        <f>SUM(R21:R26)</f>
        <v>122</v>
      </c>
      <c r="S20" s="150">
        <f>SUM(S21:S26)</f>
        <v>230</v>
      </c>
      <c r="T20" s="84"/>
    </row>
    <row r="21" spans="1:20" ht="22.5" customHeight="1">
      <c r="A21" s="115" t="s">
        <v>85</v>
      </c>
      <c r="B21" s="67" t="s">
        <v>209</v>
      </c>
      <c r="C21" s="15"/>
      <c r="D21" s="15"/>
      <c r="E21" s="16" t="s">
        <v>108</v>
      </c>
      <c r="F21" s="17">
        <v>171</v>
      </c>
      <c r="G21" s="17">
        <v>57</v>
      </c>
      <c r="H21" s="18">
        <v>114</v>
      </c>
      <c r="I21" s="17">
        <v>66</v>
      </c>
      <c r="J21" s="17">
        <v>48</v>
      </c>
      <c r="K21" s="19">
        <v>20</v>
      </c>
      <c r="L21" s="19">
        <v>34</v>
      </c>
      <c r="M21" s="135">
        <f t="shared" si="0"/>
        <v>54</v>
      </c>
      <c r="N21" s="17">
        <v>22</v>
      </c>
      <c r="O21" s="17">
        <v>38</v>
      </c>
      <c r="P21" s="135">
        <f t="shared" ref="P21:P27" si="1">SUM(N21:O21)</f>
        <v>60</v>
      </c>
      <c r="Q21" s="19"/>
      <c r="R21" s="99"/>
      <c r="S21" s="151"/>
      <c r="T21" s="84"/>
    </row>
    <row r="22" spans="1:20" ht="26.25" customHeight="1">
      <c r="A22" s="115" t="s">
        <v>86</v>
      </c>
      <c r="B22" s="67" t="s">
        <v>208</v>
      </c>
      <c r="C22" s="15"/>
      <c r="D22" s="67" t="s">
        <v>109</v>
      </c>
      <c r="E22" s="21"/>
      <c r="F22" s="17">
        <v>256</v>
      </c>
      <c r="G22" s="17">
        <v>85</v>
      </c>
      <c r="H22" s="18">
        <v>171</v>
      </c>
      <c r="I22" s="17">
        <v>171</v>
      </c>
      <c r="J22" s="17">
        <v>0</v>
      </c>
      <c r="K22" s="19">
        <v>30</v>
      </c>
      <c r="L22" s="19">
        <v>63</v>
      </c>
      <c r="M22" s="135">
        <f t="shared" si="0"/>
        <v>93</v>
      </c>
      <c r="N22" s="17">
        <v>56</v>
      </c>
      <c r="O22" s="17">
        <v>22</v>
      </c>
      <c r="P22" s="135">
        <f t="shared" si="1"/>
        <v>78</v>
      </c>
      <c r="Q22" s="19"/>
      <c r="R22" s="99"/>
      <c r="S22" s="151"/>
      <c r="T22" s="84"/>
    </row>
    <row r="23" spans="1:20" ht="21" customHeight="1">
      <c r="A23" s="115" t="s">
        <v>87</v>
      </c>
      <c r="B23" s="67" t="s">
        <v>18</v>
      </c>
      <c r="C23" s="15"/>
      <c r="D23" s="67" t="s">
        <v>110</v>
      </c>
      <c r="E23" s="22"/>
      <c r="F23" s="17">
        <v>256</v>
      </c>
      <c r="G23" s="17">
        <v>85</v>
      </c>
      <c r="H23" s="18">
        <v>171</v>
      </c>
      <c r="I23" s="17">
        <v>3</v>
      </c>
      <c r="J23" s="17">
        <v>168</v>
      </c>
      <c r="K23" s="19">
        <v>20</v>
      </c>
      <c r="L23" s="19">
        <v>20</v>
      </c>
      <c r="M23" s="135">
        <f t="shared" si="0"/>
        <v>40</v>
      </c>
      <c r="N23" s="17">
        <v>20</v>
      </c>
      <c r="O23" s="17">
        <v>20</v>
      </c>
      <c r="P23" s="135">
        <f t="shared" si="1"/>
        <v>40</v>
      </c>
      <c r="Q23" s="19">
        <v>46</v>
      </c>
      <c r="R23" s="99">
        <v>45</v>
      </c>
      <c r="S23" s="151">
        <f>SUM(Q23:R23)</f>
        <v>91</v>
      </c>
      <c r="T23" s="84"/>
    </row>
    <row r="24" spans="1:20" ht="21" customHeight="1">
      <c r="A24" s="115" t="s">
        <v>95</v>
      </c>
      <c r="B24" s="107" t="s">
        <v>49</v>
      </c>
      <c r="C24" s="30"/>
      <c r="D24" s="67"/>
      <c r="E24" s="16" t="s">
        <v>108</v>
      </c>
      <c r="F24" s="17">
        <v>427</v>
      </c>
      <c r="G24" s="17">
        <v>142</v>
      </c>
      <c r="H24" s="18">
        <v>285</v>
      </c>
      <c r="I24" s="17">
        <v>233</v>
      </c>
      <c r="J24" s="17">
        <v>52</v>
      </c>
      <c r="K24" s="19">
        <v>58</v>
      </c>
      <c r="L24" s="19">
        <v>76</v>
      </c>
      <c r="M24" s="135">
        <f t="shared" si="0"/>
        <v>134</v>
      </c>
      <c r="N24" s="17">
        <v>72</v>
      </c>
      <c r="O24" s="17">
        <v>79</v>
      </c>
      <c r="P24" s="135">
        <f t="shared" si="1"/>
        <v>151</v>
      </c>
      <c r="Q24" s="19"/>
      <c r="R24" s="99"/>
      <c r="S24" s="151"/>
      <c r="T24" s="84"/>
    </row>
    <row r="25" spans="1:20" ht="21" customHeight="1">
      <c r="A25" s="115" t="s">
        <v>88</v>
      </c>
      <c r="B25" s="67" t="s">
        <v>19</v>
      </c>
      <c r="C25" s="15"/>
      <c r="D25" s="67" t="s">
        <v>110</v>
      </c>
      <c r="E25" s="22"/>
      <c r="F25" s="33">
        <v>256</v>
      </c>
      <c r="G25" s="33">
        <v>85</v>
      </c>
      <c r="H25" s="69">
        <v>171</v>
      </c>
      <c r="I25" s="33">
        <v>69</v>
      </c>
      <c r="J25" s="33">
        <v>102</v>
      </c>
      <c r="K25" s="54">
        <v>28</v>
      </c>
      <c r="L25" s="54">
        <v>41</v>
      </c>
      <c r="M25" s="147">
        <f t="shared" si="0"/>
        <v>69</v>
      </c>
      <c r="N25" s="33"/>
      <c r="O25" s="33">
        <v>32</v>
      </c>
      <c r="P25" s="147">
        <f t="shared" si="1"/>
        <v>32</v>
      </c>
      <c r="Q25" s="54">
        <v>30</v>
      </c>
      <c r="R25" s="101">
        <v>40</v>
      </c>
      <c r="S25" s="151">
        <f>SUM(Q25:R25)</f>
        <v>70</v>
      </c>
      <c r="T25" s="84"/>
    </row>
    <row r="26" spans="1:20" ht="46.5" customHeight="1">
      <c r="A26" s="115" t="s">
        <v>89</v>
      </c>
      <c r="B26" s="67" t="s">
        <v>20</v>
      </c>
      <c r="C26" s="236" t="s">
        <v>111</v>
      </c>
      <c r="D26" s="67" t="s">
        <v>110</v>
      </c>
      <c r="E26" s="21"/>
      <c r="F26" s="33">
        <v>256</v>
      </c>
      <c r="G26" s="33">
        <v>85</v>
      </c>
      <c r="H26" s="69">
        <v>171</v>
      </c>
      <c r="I26" s="33">
        <v>10</v>
      </c>
      <c r="J26" s="33">
        <v>161</v>
      </c>
      <c r="K26" s="54">
        <v>20</v>
      </c>
      <c r="L26" s="54">
        <v>40</v>
      </c>
      <c r="M26" s="147">
        <f t="shared" si="0"/>
        <v>60</v>
      </c>
      <c r="N26" s="33">
        <v>22</v>
      </c>
      <c r="O26" s="33">
        <v>20</v>
      </c>
      <c r="P26" s="147">
        <f t="shared" si="1"/>
        <v>42</v>
      </c>
      <c r="Q26" s="54">
        <v>32</v>
      </c>
      <c r="R26" s="101">
        <v>37</v>
      </c>
      <c r="S26" s="151">
        <f>SUM(Q26:R26)</f>
        <v>69</v>
      </c>
      <c r="T26" s="84"/>
    </row>
    <row r="27" spans="1:20" ht="21" customHeight="1">
      <c r="A27" s="115" t="s">
        <v>90</v>
      </c>
      <c r="B27" s="67" t="s">
        <v>44</v>
      </c>
      <c r="C27" s="15"/>
      <c r="D27" s="67" t="s">
        <v>117</v>
      </c>
      <c r="E27" s="24"/>
      <c r="F27" s="17">
        <v>108</v>
      </c>
      <c r="G27" s="17">
        <v>36</v>
      </c>
      <c r="H27" s="18">
        <v>72</v>
      </c>
      <c r="I27" s="17">
        <v>56</v>
      </c>
      <c r="J27" s="17">
        <v>16</v>
      </c>
      <c r="K27" s="19">
        <v>14</v>
      </c>
      <c r="L27" s="19">
        <v>20</v>
      </c>
      <c r="M27" s="135">
        <f t="shared" si="0"/>
        <v>34</v>
      </c>
      <c r="N27" s="17">
        <v>38</v>
      </c>
      <c r="O27" s="17"/>
      <c r="P27" s="135">
        <f t="shared" si="1"/>
        <v>38</v>
      </c>
      <c r="Q27" s="19"/>
      <c r="R27" s="99"/>
      <c r="S27" s="151"/>
      <c r="T27" s="84"/>
    </row>
    <row r="28" spans="1:20" ht="21" customHeight="1">
      <c r="A28" s="115" t="s">
        <v>91</v>
      </c>
      <c r="B28" s="67" t="s">
        <v>47</v>
      </c>
      <c r="C28" s="15"/>
      <c r="D28" s="67" t="s">
        <v>114</v>
      </c>
      <c r="E28" s="22"/>
      <c r="F28" s="22">
        <f>SUM(G28:H28)</f>
        <v>54</v>
      </c>
      <c r="G28" s="17">
        <v>18</v>
      </c>
      <c r="H28" s="18">
        <v>36</v>
      </c>
      <c r="I28" s="17">
        <v>36</v>
      </c>
      <c r="J28" s="17">
        <v>0</v>
      </c>
      <c r="K28" s="19">
        <v>18</v>
      </c>
      <c r="L28" s="19">
        <v>18</v>
      </c>
      <c r="M28" s="135">
        <f t="shared" si="0"/>
        <v>36</v>
      </c>
      <c r="N28" s="17"/>
      <c r="O28" s="17"/>
      <c r="P28" s="135"/>
      <c r="Q28" s="19"/>
      <c r="R28" s="99"/>
      <c r="S28" s="151"/>
      <c r="T28" s="84"/>
    </row>
    <row r="29" spans="1:20" ht="40.5" customHeight="1">
      <c r="A29" s="115"/>
      <c r="B29" s="67" t="s">
        <v>97</v>
      </c>
      <c r="C29" s="15"/>
      <c r="D29" s="15"/>
      <c r="E29" s="22"/>
      <c r="F29" s="22"/>
      <c r="G29" s="88">
        <v>60</v>
      </c>
      <c r="H29" s="18"/>
      <c r="I29" s="88"/>
      <c r="J29" s="88"/>
      <c r="K29" s="19"/>
      <c r="L29" s="19"/>
      <c r="M29" s="135"/>
      <c r="N29" s="88"/>
      <c r="O29" s="88"/>
      <c r="P29" s="135"/>
      <c r="Q29" s="19"/>
      <c r="R29" s="99"/>
      <c r="S29" s="151"/>
      <c r="T29" s="84"/>
    </row>
    <row r="30" spans="1:20" ht="38.25" customHeight="1">
      <c r="A30" s="116"/>
      <c r="B30" s="25" t="s">
        <v>48</v>
      </c>
      <c r="C30" s="25"/>
      <c r="D30" s="163">
        <v>4</v>
      </c>
      <c r="E30" s="162" t="s">
        <v>116</v>
      </c>
      <c r="F30" s="156">
        <f t="shared" ref="F30:M30" si="2">SUM(F31:F36)</f>
        <v>972</v>
      </c>
      <c r="G30" s="156">
        <f t="shared" si="2"/>
        <v>324</v>
      </c>
      <c r="H30" s="156">
        <f t="shared" si="2"/>
        <v>648</v>
      </c>
      <c r="I30" s="156">
        <f t="shared" si="2"/>
        <v>426</v>
      </c>
      <c r="J30" s="156">
        <f t="shared" si="2"/>
        <v>222</v>
      </c>
      <c r="K30" s="156">
        <f t="shared" si="2"/>
        <v>80</v>
      </c>
      <c r="L30" s="156">
        <f t="shared" si="2"/>
        <v>134</v>
      </c>
      <c r="M30" s="70">
        <f t="shared" si="2"/>
        <v>214</v>
      </c>
      <c r="N30" s="156">
        <f>SUM(N31:N35)</f>
        <v>94</v>
      </c>
      <c r="O30" s="156">
        <f>SUM(O31:O35)</f>
        <v>120</v>
      </c>
      <c r="P30" s="70">
        <f>SUM(P31:P36)</f>
        <v>214</v>
      </c>
      <c r="Q30" s="156">
        <f>SUM(Q33:Q36)</f>
        <v>92</v>
      </c>
      <c r="R30" s="157">
        <f>SUM(R31:R36)</f>
        <v>128</v>
      </c>
      <c r="S30" s="150">
        <f>SUM(S31:S36)</f>
        <v>220</v>
      </c>
      <c r="T30" s="84"/>
    </row>
    <row r="31" spans="1:20" ht="21.75" customHeight="1">
      <c r="A31" s="117" t="s">
        <v>92</v>
      </c>
      <c r="B31" s="110" t="s">
        <v>73</v>
      </c>
      <c r="C31" s="146"/>
      <c r="D31" s="67" t="s">
        <v>110</v>
      </c>
      <c r="E31" s="126"/>
      <c r="F31" s="237">
        <v>51</v>
      </c>
      <c r="G31" s="237">
        <v>17</v>
      </c>
      <c r="H31" s="69">
        <v>34</v>
      </c>
      <c r="I31" s="237">
        <v>27</v>
      </c>
      <c r="J31" s="237">
        <v>7</v>
      </c>
      <c r="K31" s="156"/>
      <c r="L31" s="156"/>
      <c r="M31" s="70"/>
      <c r="N31" s="156"/>
      <c r="O31" s="156"/>
      <c r="P31" s="70"/>
      <c r="Q31" s="238"/>
      <c r="R31" s="248">
        <v>34</v>
      </c>
      <c r="S31" s="151">
        <v>34</v>
      </c>
      <c r="T31" s="84"/>
    </row>
    <row r="32" spans="1:20" ht="21" customHeight="1">
      <c r="A32" s="115" t="s">
        <v>93</v>
      </c>
      <c r="B32" s="134" t="s">
        <v>45</v>
      </c>
      <c r="C32" s="144"/>
      <c r="D32" s="67" t="s">
        <v>110</v>
      </c>
      <c r="E32" s="145"/>
      <c r="F32" s="237">
        <v>210</v>
      </c>
      <c r="G32" s="237">
        <v>70</v>
      </c>
      <c r="H32" s="69">
        <v>140</v>
      </c>
      <c r="I32" s="237">
        <v>44</v>
      </c>
      <c r="J32" s="237">
        <v>96</v>
      </c>
      <c r="K32" s="238">
        <v>22</v>
      </c>
      <c r="L32" s="238">
        <v>34</v>
      </c>
      <c r="M32" s="147">
        <f>SUM(K32:L32)</f>
        <v>56</v>
      </c>
      <c r="N32" s="237">
        <v>12</v>
      </c>
      <c r="O32" s="237">
        <v>30</v>
      </c>
      <c r="P32" s="147">
        <f>SUM(N32:O32)</f>
        <v>42</v>
      </c>
      <c r="Q32" s="54"/>
      <c r="R32" s="101">
        <v>42</v>
      </c>
      <c r="S32" s="151">
        <f>SUM(Q32:R32)</f>
        <v>42</v>
      </c>
      <c r="T32" s="84"/>
    </row>
    <row r="33" spans="1:20" ht="21" customHeight="1">
      <c r="A33" s="115" t="s">
        <v>94</v>
      </c>
      <c r="B33" s="67" t="s">
        <v>46</v>
      </c>
      <c r="C33" s="15"/>
      <c r="D33" s="15"/>
      <c r="E33" s="16" t="s">
        <v>108</v>
      </c>
      <c r="F33" s="33">
        <v>270</v>
      </c>
      <c r="G33" s="33">
        <v>90</v>
      </c>
      <c r="H33" s="69">
        <v>180</v>
      </c>
      <c r="I33" s="237">
        <v>138</v>
      </c>
      <c r="J33" s="237">
        <v>42</v>
      </c>
      <c r="K33" s="238">
        <v>40</v>
      </c>
      <c r="L33" s="238">
        <v>50</v>
      </c>
      <c r="M33" s="147">
        <f>SUM(K33:L33)</f>
        <v>90</v>
      </c>
      <c r="N33" s="33">
        <v>36</v>
      </c>
      <c r="O33" s="33">
        <v>54</v>
      </c>
      <c r="P33" s="147">
        <f>SUM(N33:O33)</f>
        <v>90</v>
      </c>
      <c r="Q33" s="54"/>
      <c r="R33" s="101"/>
      <c r="S33" s="151"/>
      <c r="T33" s="84"/>
    </row>
    <row r="34" spans="1:20" ht="21" customHeight="1">
      <c r="A34" s="115" t="s">
        <v>202</v>
      </c>
      <c r="B34" s="134" t="s">
        <v>201</v>
      </c>
      <c r="C34" s="125"/>
      <c r="D34" s="67" t="s">
        <v>117</v>
      </c>
      <c r="E34" s="126"/>
      <c r="F34" s="237">
        <f t="shared" ref="F34:F35" si="3">SUM(G34:H34)</f>
        <v>171</v>
      </c>
      <c r="G34" s="237">
        <v>57</v>
      </c>
      <c r="H34" s="69">
        <v>114</v>
      </c>
      <c r="I34" s="237">
        <v>109</v>
      </c>
      <c r="J34" s="237">
        <v>5</v>
      </c>
      <c r="K34" s="238">
        <v>18</v>
      </c>
      <c r="L34" s="238">
        <v>50</v>
      </c>
      <c r="M34" s="147">
        <f>SUM(K34:L34)</f>
        <v>68</v>
      </c>
      <c r="N34" s="237">
        <v>46</v>
      </c>
      <c r="O34" s="239"/>
      <c r="P34" s="240">
        <f>SUM(N34:O34)</f>
        <v>46</v>
      </c>
      <c r="Q34" s="237"/>
      <c r="R34" s="213"/>
      <c r="S34" s="151"/>
      <c r="T34" s="84"/>
    </row>
    <row r="35" spans="1:20" ht="21" customHeight="1">
      <c r="A35" s="115" t="s">
        <v>203</v>
      </c>
      <c r="B35" s="134" t="s">
        <v>100</v>
      </c>
      <c r="C35" s="125"/>
      <c r="D35" s="67" t="s">
        <v>110</v>
      </c>
      <c r="E35" s="126"/>
      <c r="F35" s="237">
        <f t="shared" si="3"/>
        <v>162</v>
      </c>
      <c r="G35" s="237">
        <v>54</v>
      </c>
      <c r="H35" s="69">
        <v>108</v>
      </c>
      <c r="I35" s="237">
        <v>64</v>
      </c>
      <c r="J35" s="237">
        <v>44</v>
      </c>
      <c r="K35" s="238"/>
      <c r="L35" s="238"/>
      <c r="M35" s="147"/>
      <c r="N35" s="237"/>
      <c r="O35" s="239">
        <v>36</v>
      </c>
      <c r="P35" s="240">
        <v>36</v>
      </c>
      <c r="Q35" s="237">
        <v>20</v>
      </c>
      <c r="R35" s="241">
        <v>52</v>
      </c>
      <c r="S35" s="151">
        <v>72</v>
      </c>
      <c r="T35" s="84"/>
    </row>
    <row r="36" spans="1:20" ht="21" customHeight="1">
      <c r="A36" s="115" t="s">
        <v>206</v>
      </c>
      <c r="B36" s="134" t="s">
        <v>205</v>
      </c>
      <c r="C36" s="125"/>
      <c r="D36" s="67" t="s">
        <v>187</v>
      </c>
      <c r="E36" s="126"/>
      <c r="F36" s="237">
        <v>108</v>
      </c>
      <c r="G36" s="237">
        <v>36</v>
      </c>
      <c r="H36" s="69">
        <v>72</v>
      </c>
      <c r="I36" s="237">
        <v>44</v>
      </c>
      <c r="J36" s="237">
        <v>28</v>
      </c>
      <c r="K36" s="238"/>
      <c r="L36" s="238"/>
      <c r="M36" s="147"/>
      <c r="N36" s="237"/>
      <c r="O36" s="239"/>
      <c r="P36" s="240"/>
      <c r="Q36" s="237">
        <v>72</v>
      </c>
      <c r="R36" s="213"/>
      <c r="S36" s="151">
        <v>72</v>
      </c>
      <c r="T36" s="84"/>
    </row>
    <row r="37" spans="1:20" ht="21" customHeight="1">
      <c r="A37" s="118"/>
      <c r="B37" s="111" t="s">
        <v>81</v>
      </c>
      <c r="C37" s="161">
        <v>2</v>
      </c>
      <c r="D37" s="161">
        <v>1</v>
      </c>
      <c r="E37" s="27"/>
      <c r="F37" s="249">
        <f t="shared" ref="F37:M37" si="4">SUM(F39:F43)</f>
        <v>319</v>
      </c>
      <c r="G37" s="249">
        <f t="shared" si="4"/>
        <v>106</v>
      </c>
      <c r="H37" s="249">
        <f t="shared" si="4"/>
        <v>213</v>
      </c>
      <c r="I37" s="249">
        <f t="shared" si="4"/>
        <v>140</v>
      </c>
      <c r="J37" s="249">
        <f t="shared" si="4"/>
        <v>73</v>
      </c>
      <c r="K37" s="249">
        <f t="shared" si="4"/>
        <v>36</v>
      </c>
      <c r="L37" s="249">
        <f t="shared" si="4"/>
        <v>36</v>
      </c>
      <c r="M37" s="70">
        <f t="shared" si="4"/>
        <v>72</v>
      </c>
      <c r="N37" s="249"/>
      <c r="O37" s="250"/>
      <c r="P37" s="189"/>
      <c r="Q37" s="249">
        <f>SUM(Q39:Q43)</f>
        <v>69</v>
      </c>
      <c r="R37" s="251">
        <f>SUM(R39:R43)</f>
        <v>72</v>
      </c>
      <c r="S37" s="150">
        <f>SUM(S39:S43)</f>
        <v>141</v>
      </c>
      <c r="T37" s="84"/>
    </row>
    <row r="38" spans="1:20" ht="24" customHeight="1">
      <c r="A38" s="115" t="s">
        <v>207</v>
      </c>
      <c r="B38" s="112" t="s">
        <v>96</v>
      </c>
      <c r="C38" s="67" t="s">
        <v>204</v>
      </c>
      <c r="D38" s="67" t="s">
        <v>110</v>
      </c>
      <c r="E38" s="33"/>
      <c r="F38" s="33">
        <f t="shared" ref="F38:M38" si="5">SUM(F39:F43)</f>
        <v>319</v>
      </c>
      <c r="G38" s="33">
        <f t="shared" si="5"/>
        <v>106</v>
      </c>
      <c r="H38" s="69">
        <f t="shared" si="5"/>
        <v>213</v>
      </c>
      <c r="I38" s="237">
        <f t="shared" si="5"/>
        <v>140</v>
      </c>
      <c r="J38" s="237">
        <f t="shared" si="5"/>
        <v>73</v>
      </c>
      <c r="K38" s="238">
        <f t="shared" si="5"/>
        <v>36</v>
      </c>
      <c r="L38" s="238">
        <f t="shared" si="5"/>
        <v>36</v>
      </c>
      <c r="M38" s="147">
        <f t="shared" si="5"/>
        <v>72</v>
      </c>
      <c r="N38" s="237"/>
      <c r="O38" s="239"/>
      <c r="P38" s="240"/>
      <c r="Q38" s="237">
        <f>SUM(Q39:Q43)</f>
        <v>69</v>
      </c>
      <c r="R38" s="241">
        <f>SUM(R40:R43)</f>
        <v>72</v>
      </c>
      <c r="S38" s="151">
        <f>SUM(S39:S43)</f>
        <v>141</v>
      </c>
      <c r="T38" s="84"/>
    </row>
    <row r="39" spans="1:20" ht="21" customHeight="1">
      <c r="A39" s="124"/>
      <c r="B39" s="134" t="s">
        <v>101</v>
      </c>
      <c r="C39" s="242"/>
      <c r="D39" s="242"/>
      <c r="E39" s="243"/>
      <c r="F39" s="237">
        <f t="shared" ref="F39:F43" si="6">SUM(G39:H39)</f>
        <v>54</v>
      </c>
      <c r="G39" s="237">
        <v>18</v>
      </c>
      <c r="H39" s="69">
        <v>36</v>
      </c>
      <c r="I39" s="237">
        <v>24</v>
      </c>
      <c r="J39" s="237">
        <v>12</v>
      </c>
      <c r="K39" s="238">
        <v>36</v>
      </c>
      <c r="L39" s="238"/>
      <c r="M39" s="147">
        <v>36</v>
      </c>
      <c r="N39" s="237"/>
      <c r="O39" s="239"/>
      <c r="P39" s="240"/>
      <c r="Q39" s="237"/>
      <c r="R39" s="213"/>
      <c r="S39" s="151"/>
      <c r="T39" s="84"/>
    </row>
    <row r="40" spans="1:20" ht="21" customHeight="1">
      <c r="A40" s="124"/>
      <c r="B40" s="134" t="s">
        <v>102</v>
      </c>
      <c r="C40" s="125"/>
      <c r="D40" s="125"/>
      <c r="E40" s="126"/>
      <c r="F40" s="35">
        <f t="shared" si="6"/>
        <v>103</v>
      </c>
      <c r="G40" s="35">
        <v>34</v>
      </c>
      <c r="H40" s="18">
        <v>69</v>
      </c>
      <c r="I40" s="35">
        <v>45</v>
      </c>
      <c r="J40" s="35">
        <v>24</v>
      </c>
      <c r="K40" s="119"/>
      <c r="L40" s="119"/>
      <c r="M40" s="135"/>
      <c r="N40" s="35"/>
      <c r="O40" s="132"/>
      <c r="P40" s="142"/>
      <c r="Q40" s="35">
        <v>69</v>
      </c>
      <c r="R40" s="133"/>
      <c r="S40" s="151">
        <v>69</v>
      </c>
      <c r="T40" s="84"/>
    </row>
    <row r="41" spans="1:20" ht="21" customHeight="1">
      <c r="A41" s="124"/>
      <c r="B41" s="134" t="s">
        <v>103</v>
      </c>
      <c r="C41" s="125"/>
      <c r="D41" s="125"/>
      <c r="E41" s="126"/>
      <c r="F41" s="35">
        <f t="shared" si="6"/>
        <v>54</v>
      </c>
      <c r="G41" s="35">
        <v>18</v>
      </c>
      <c r="H41" s="18">
        <v>36</v>
      </c>
      <c r="I41" s="35">
        <v>29</v>
      </c>
      <c r="J41" s="35">
        <v>7</v>
      </c>
      <c r="K41" s="119"/>
      <c r="L41" s="119">
        <v>36</v>
      </c>
      <c r="M41" s="135">
        <v>36</v>
      </c>
      <c r="N41" s="35"/>
      <c r="O41" s="132"/>
      <c r="P41" s="142"/>
      <c r="Q41" s="35"/>
      <c r="R41" s="129"/>
      <c r="S41" s="151"/>
      <c r="T41" s="84"/>
    </row>
    <row r="42" spans="1:20" ht="21" customHeight="1">
      <c r="A42" s="124"/>
      <c r="B42" s="134" t="s">
        <v>105</v>
      </c>
      <c r="C42" s="125"/>
      <c r="D42" s="125"/>
      <c r="E42" s="126"/>
      <c r="F42" s="35">
        <f t="shared" si="6"/>
        <v>54</v>
      </c>
      <c r="G42" s="35">
        <v>18</v>
      </c>
      <c r="H42" s="18">
        <v>36</v>
      </c>
      <c r="I42" s="35">
        <v>18</v>
      </c>
      <c r="J42" s="35">
        <v>18</v>
      </c>
      <c r="K42" s="26"/>
      <c r="L42" s="26"/>
      <c r="M42" s="136"/>
      <c r="N42" s="127"/>
      <c r="O42" s="128"/>
      <c r="P42" s="141"/>
      <c r="Q42" s="35"/>
      <c r="R42" s="133">
        <v>36</v>
      </c>
      <c r="S42" s="151">
        <f>SUM(Q42:R42)</f>
        <v>36</v>
      </c>
      <c r="T42" s="84"/>
    </row>
    <row r="43" spans="1:20" ht="25.5" customHeight="1">
      <c r="A43" s="130"/>
      <c r="B43" s="134" t="s">
        <v>104</v>
      </c>
      <c r="C43" s="131"/>
      <c r="D43" s="131"/>
      <c r="E43" s="35"/>
      <c r="F43" s="35">
        <f t="shared" si="6"/>
        <v>54</v>
      </c>
      <c r="G43" s="35">
        <v>18</v>
      </c>
      <c r="H43" s="18">
        <v>36</v>
      </c>
      <c r="I43" s="35">
        <v>24</v>
      </c>
      <c r="J43" s="35">
        <v>12</v>
      </c>
      <c r="K43" s="119"/>
      <c r="L43" s="119"/>
      <c r="M43" s="135"/>
      <c r="N43" s="35"/>
      <c r="O43" s="132"/>
      <c r="P43" s="142"/>
      <c r="Q43" s="35"/>
      <c r="R43" s="241">
        <v>36</v>
      </c>
      <c r="S43" s="151">
        <f>SUM(Q43:R43)</f>
        <v>36</v>
      </c>
      <c r="T43" s="84"/>
    </row>
    <row r="44" spans="1:20" ht="30" customHeight="1">
      <c r="A44" s="235" t="s">
        <v>21</v>
      </c>
      <c r="B44" s="122" t="s">
        <v>99</v>
      </c>
      <c r="C44" s="252">
        <v>1</v>
      </c>
      <c r="D44" s="252">
        <v>6</v>
      </c>
      <c r="E44" s="253"/>
      <c r="F44" s="254">
        <f>SUM(F45:F50)</f>
        <v>399</v>
      </c>
      <c r="G44" s="254">
        <f>SUM(G45:G50)</f>
        <v>133</v>
      </c>
      <c r="H44" s="254">
        <f>SUM(H45:H51)</f>
        <v>282</v>
      </c>
      <c r="I44" s="254">
        <f>SUM(I45:I51)</f>
        <v>136</v>
      </c>
      <c r="J44" s="254">
        <f>SUM(J45:J50)</f>
        <v>146</v>
      </c>
      <c r="K44" s="254">
        <f>SUM(K45:K50)</f>
        <v>102</v>
      </c>
      <c r="L44" s="254">
        <f>SUM(L45:L51)</f>
        <v>64</v>
      </c>
      <c r="M44" s="254">
        <f>SUM(M45:M51)</f>
        <v>166</v>
      </c>
      <c r="N44" s="254">
        <f>SUM(N45:N50)</f>
        <v>48</v>
      </c>
      <c r="O44" s="254">
        <f>SUM(O45:O50)</f>
        <v>36</v>
      </c>
      <c r="P44" s="70">
        <f>SUM(P45:P50)</f>
        <v>84</v>
      </c>
      <c r="Q44" s="254">
        <f>SUM(Q45:Q51)</f>
        <v>32</v>
      </c>
      <c r="R44" s="255"/>
      <c r="S44" s="151"/>
      <c r="T44" s="150">
        <f>SUM(T45:T51)</f>
        <v>64</v>
      </c>
    </row>
    <row r="45" spans="1:20" ht="21" customHeight="1">
      <c r="A45" s="173" t="s">
        <v>22</v>
      </c>
      <c r="B45" s="107" t="s">
        <v>136</v>
      </c>
      <c r="C45" s="107"/>
      <c r="D45" s="67" t="s">
        <v>114</v>
      </c>
      <c r="E45" s="31"/>
      <c r="F45" s="31">
        <f t="shared" ref="F45:F51" si="7">SUM(G45:H45)</f>
        <v>108</v>
      </c>
      <c r="G45" s="31">
        <v>36</v>
      </c>
      <c r="H45" s="256">
        <f t="shared" ref="H45:H50" si="8">SUM(I45:J45)</f>
        <v>72</v>
      </c>
      <c r="I45" s="33">
        <v>24</v>
      </c>
      <c r="J45" s="33">
        <v>48</v>
      </c>
      <c r="K45" s="54">
        <v>24</v>
      </c>
      <c r="L45" s="54">
        <v>48</v>
      </c>
      <c r="M45" s="147">
        <f>SUM(K45:L45)</f>
        <v>72</v>
      </c>
      <c r="N45" s="33"/>
      <c r="O45" s="33"/>
      <c r="P45" s="147"/>
      <c r="Q45" s="54"/>
      <c r="R45" s="101"/>
      <c r="S45" s="151"/>
      <c r="T45" s="84">
        <v>30</v>
      </c>
    </row>
    <row r="46" spans="1:20" ht="21" customHeight="1">
      <c r="A46" s="173" t="s">
        <v>23</v>
      </c>
      <c r="B46" s="107" t="s">
        <v>50</v>
      </c>
      <c r="C46" s="107"/>
      <c r="D46" s="67" t="s">
        <v>117</v>
      </c>
      <c r="E46" s="33"/>
      <c r="F46" s="31">
        <f t="shared" si="7"/>
        <v>51</v>
      </c>
      <c r="G46" s="31">
        <v>17</v>
      </c>
      <c r="H46" s="256">
        <f t="shared" si="8"/>
        <v>34</v>
      </c>
      <c r="I46" s="33">
        <v>16</v>
      </c>
      <c r="J46" s="33">
        <v>18</v>
      </c>
      <c r="K46" s="54"/>
      <c r="L46" s="54"/>
      <c r="M46" s="147"/>
      <c r="N46" s="33">
        <v>34</v>
      </c>
      <c r="O46" s="33"/>
      <c r="P46" s="147">
        <v>34</v>
      </c>
      <c r="Q46" s="54"/>
      <c r="R46" s="101"/>
      <c r="S46" s="151"/>
      <c r="T46" s="84"/>
    </row>
    <row r="47" spans="1:20" ht="20.25" customHeight="1">
      <c r="A47" s="173" t="s">
        <v>24</v>
      </c>
      <c r="B47" s="107" t="s">
        <v>118</v>
      </c>
      <c r="C47" s="107"/>
      <c r="D47" s="67" t="s">
        <v>112</v>
      </c>
      <c r="E47" s="33"/>
      <c r="F47" s="31">
        <f t="shared" si="7"/>
        <v>63</v>
      </c>
      <c r="G47" s="31">
        <v>21</v>
      </c>
      <c r="H47" s="256">
        <f t="shared" si="8"/>
        <v>42</v>
      </c>
      <c r="I47" s="33">
        <v>20</v>
      </c>
      <c r="J47" s="33">
        <v>22</v>
      </c>
      <c r="K47" s="54">
        <v>42</v>
      </c>
      <c r="L47" s="54"/>
      <c r="M47" s="258">
        <v>42</v>
      </c>
      <c r="N47" s="33"/>
      <c r="O47" s="33"/>
      <c r="P47" s="147"/>
      <c r="Q47" s="54"/>
      <c r="R47" s="101"/>
      <c r="S47" s="151"/>
      <c r="T47" s="84"/>
    </row>
    <row r="48" spans="1:20" ht="21" customHeight="1">
      <c r="A48" s="173" t="s">
        <v>51</v>
      </c>
      <c r="B48" s="107" t="s">
        <v>119</v>
      </c>
      <c r="C48" s="107"/>
      <c r="D48" s="67" t="s">
        <v>112</v>
      </c>
      <c r="E48" s="31"/>
      <c r="F48" s="31">
        <f t="shared" si="7"/>
        <v>54</v>
      </c>
      <c r="G48" s="31">
        <v>18</v>
      </c>
      <c r="H48" s="256">
        <f t="shared" si="8"/>
        <v>36</v>
      </c>
      <c r="I48" s="33">
        <v>20</v>
      </c>
      <c r="J48" s="33">
        <v>16</v>
      </c>
      <c r="K48" s="54">
        <v>36</v>
      </c>
      <c r="L48" s="54"/>
      <c r="M48" s="147">
        <f>SUM(K48:L48)</f>
        <v>36</v>
      </c>
      <c r="N48" s="33"/>
      <c r="O48" s="33"/>
      <c r="P48" s="147"/>
      <c r="Q48" s="54"/>
      <c r="R48" s="101"/>
      <c r="S48" s="151"/>
      <c r="T48" s="84"/>
    </row>
    <row r="49" spans="1:22" ht="21" customHeight="1">
      <c r="A49" s="173" t="s">
        <v>52</v>
      </c>
      <c r="B49" s="107" t="s">
        <v>120</v>
      </c>
      <c r="C49" s="107"/>
      <c r="D49" s="67" t="s">
        <v>187</v>
      </c>
      <c r="E49" s="34"/>
      <c r="F49" s="31">
        <f t="shared" si="7"/>
        <v>48</v>
      </c>
      <c r="G49" s="31">
        <v>16</v>
      </c>
      <c r="H49" s="256">
        <f t="shared" si="8"/>
        <v>32</v>
      </c>
      <c r="I49" s="33">
        <v>24</v>
      </c>
      <c r="J49" s="33">
        <v>8</v>
      </c>
      <c r="K49" s="54"/>
      <c r="L49" s="54"/>
      <c r="M49" s="147"/>
      <c r="N49" s="33"/>
      <c r="O49" s="33"/>
      <c r="P49" s="147"/>
      <c r="Q49" s="54">
        <v>32</v>
      </c>
      <c r="R49" s="101"/>
      <c r="S49" s="151"/>
      <c r="T49" s="84"/>
    </row>
    <row r="50" spans="1:22" s="38" customFormat="1" ht="17.25" customHeight="1">
      <c r="A50" s="174" t="s">
        <v>121</v>
      </c>
      <c r="B50" s="107" t="s">
        <v>39</v>
      </c>
      <c r="C50" s="120"/>
      <c r="D50" s="67" t="s">
        <v>109</v>
      </c>
      <c r="E50" s="36"/>
      <c r="F50" s="31">
        <f t="shared" si="7"/>
        <v>75</v>
      </c>
      <c r="G50" s="31">
        <v>25</v>
      </c>
      <c r="H50" s="256">
        <f t="shared" si="8"/>
        <v>50</v>
      </c>
      <c r="I50" s="257">
        <v>16</v>
      </c>
      <c r="J50" s="257">
        <v>34</v>
      </c>
      <c r="K50" s="54"/>
      <c r="L50" s="54"/>
      <c r="M50" s="147"/>
      <c r="N50" s="68">
        <v>14</v>
      </c>
      <c r="O50" s="68">
        <v>36</v>
      </c>
      <c r="P50" s="147">
        <f>SUM(N50:O50)</f>
        <v>50</v>
      </c>
      <c r="Q50" s="54"/>
      <c r="R50" s="101"/>
      <c r="S50" s="151"/>
      <c r="T50" s="81">
        <v>18</v>
      </c>
    </row>
    <row r="51" spans="1:22" s="38" customFormat="1" ht="29.25" customHeight="1">
      <c r="A51" s="190" t="s">
        <v>53</v>
      </c>
      <c r="B51" s="67" t="s">
        <v>140</v>
      </c>
      <c r="C51" s="120" t="s">
        <v>188</v>
      </c>
      <c r="D51" s="67"/>
      <c r="E51" s="36"/>
      <c r="F51" s="31">
        <f t="shared" si="7"/>
        <v>32</v>
      </c>
      <c r="G51" s="31">
        <v>16</v>
      </c>
      <c r="H51" s="256">
        <v>16</v>
      </c>
      <c r="I51" s="257">
        <v>16</v>
      </c>
      <c r="J51" s="257"/>
      <c r="K51" s="54"/>
      <c r="L51" s="54">
        <v>16</v>
      </c>
      <c r="M51" s="147">
        <v>16</v>
      </c>
      <c r="N51" s="68"/>
      <c r="O51" s="68"/>
      <c r="P51" s="147"/>
      <c r="Q51" s="54"/>
      <c r="R51" s="101"/>
      <c r="S51" s="151"/>
      <c r="T51" s="81">
        <v>16</v>
      </c>
    </row>
    <row r="52" spans="1:22" ht="35.25" customHeight="1">
      <c r="A52" s="177" t="s">
        <v>25</v>
      </c>
      <c r="B52" s="109" t="s">
        <v>26</v>
      </c>
      <c r="C52" s="109"/>
      <c r="D52" s="225">
        <v>6</v>
      </c>
      <c r="E52" s="226" t="s">
        <v>195</v>
      </c>
      <c r="F52" s="52">
        <f t="shared" ref="F52:L52" si="9">SUM(F53+F61+F66)</f>
        <v>1425</v>
      </c>
      <c r="G52" s="227">
        <f t="shared" si="9"/>
        <v>199</v>
      </c>
      <c r="H52" s="52">
        <f t="shared" si="9"/>
        <v>1802</v>
      </c>
      <c r="I52" s="52">
        <f t="shared" si="9"/>
        <v>234</v>
      </c>
      <c r="J52" s="52">
        <f t="shared" si="9"/>
        <v>164</v>
      </c>
      <c r="K52" s="52">
        <f t="shared" si="9"/>
        <v>186</v>
      </c>
      <c r="L52" s="52">
        <f t="shared" si="9"/>
        <v>226</v>
      </c>
      <c r="M52" s="70">
        <f>SUM(M53+M58+M59+M61+M63+M64+M66+M68+M69)</f>
        <v>628</v>
      </c>
      <c r="N52" s="52">
        <f>SUM(N53+N61+N66)</f>
        <v>240</v>
      </c>
      <c r="O52" s="52">
        <f>SUM(O53+O61+O66)</f>
        <v>432</v>
      </c>
      <c r="P52" s="70">
        <f>SUM(N52:O52)</f>
        <v>672</v>
      </c>
      <c r="Q52" s="224">
        <v>250</v>
      </c>
      <c r="R52" s="206">
        <v>468</v>
      </c>
      <c r="S52" s="150"/>
      <c r="T52" s="152">
        <v>152</v>
      </c>
      <c r="V52" s="39"/>
    </row>
    <row r="53" spans="1:22" ht="42" customHeight="1">
      <c r="A53" s="72" t="s">
        <v>40</v>
      </c>
      <c r="B53" s="178" t="s">
        <v>137</v>
      </c>
      <c r="C53" s="73"/>
      <c r="D53" s="160">
        <v>2</v>
      </c>
      <c r="E53" s="74" t="s">
        <v>113</v>
      </c>
      <c r="F53" s="75">
        <f>SUM(F54:F59)</f>
        <v>510</v>
      </c>
      <c r="G53" s="75">
        <f>SUM(G54:G57)</f>
        <v>98</v>
      </c>
      <c r="H53" s="183">
        <f>SUM(H54:H59)</f>
        <v>412</v>
      </c>
      <c r="I53" s="75">
        <f>SUM(I54:I57)</f>
        <v>136</v>
      </c>
      <c r="J53" s="75">
        <f>SUM(J54:J57)</f>
        <v>60</v>
      </c>
      <c r="K53" s="75">
        <f>SUM(K54:K60)</f>
        <v>186</v>
      </c>
      <c r="L53" s="75">
        <f>SUM(L54:L60)</f>
        <v>226</v>
      </c>
      <c r="M53" s="137">
        <f>SUM(M54:M59)</f>
        <v>412</v>
      </c>
      <c r="N53" s="75"/>
      <c r="O53" s="75"/>
      <c r="P53" s="137"/>
      <c r="Q53" s="75"/>
      <c r="R53" s="149"/>
      <c r="S53" s="151"/>
      <c r="T53" s="152">
        <f>SUM(T54:T56)</f>
        <v>46</v>
      </c>
      <c r="V53" s="39"/>
    </row>
    <row r="54" spans="1:22" ht="36.75" customHeight="1">
      <c r="A54" s="40" t="s">
        <v>41</v>
      </c>
      <c r="B54" s="67" t="s">
        <v>138</v>
      </c>
      <c r="C54" s="125"/>
      <c r="D54" s="175"/>
      <c r="E54" s="274" t="s">
        <v>189</v>
      </c>
      <c r="F54" s="202">
        <f>SUM(G54:H54)</f>
        <v>114</v>
      </c>
      <c r="G54" s="202">
        <v>38</v>
      </c>
      <c r="H54" s="203">
        <v>76</v>
      </c>
      <c r="I54" s="202">
        <v>60</v>
      </c>
      <c r="J54" s="202">
        <v>16</v>
      </c>
      <c r="K54" s="221">
        <v>70</v>
      </c>
      <c r="L54" s="221">
        <v>6</v>
      </c>
      <c r="M54" s="201">
        <f>SUM(K54:L54)</f>
        <v>76</v>
      </c>
      <c r="N54" s="176"/>
      <c r="O54" s="176"/>
      <c r="P54" s="137"/>
      <c r="Q54" s="222"/>
      <c r="R54" s="223"/>
      <c r="S54" s="151"/>
      <c r="T54" s="152">
        <v>40</v>
      </c>
      <c r="V54" s="39"/>
    </row>
    <row r="55" spans="1:22" ht="24" customHeight="1">
      <c r="A55" s="40" t="s">
        <v>54</v>
      </c>
      <c r="B55" s="107" t="s">
        <v>122</v>
      </c>
      <c r="C55" s="125"/>
      <c r="D55" s="175"/>
      <c r="E55" s="275"/>
      <c r="F55" s="202">
        <v>60</v>
      </c>
      <c r="G55" s="202">
        <v>20</v>
      </c>
      <c r="H55" s="203">
        <v>40</v>
      </c>
      <c r="I55" s="202">
        <v>22</v>
      </c>
      <c r="J55" s="202">
        <v>18</v>
      </c>
      <c r="K55" s="221">
        <v>20</v>
      </c>
      <c r="L55" s="221">
        <v>20</v>
      </c>
      <c r="M55" s="201">
        <v>40</v>
      </c>
      <c r="N55" s="176"/>
      <c r="O55" s="176"/>
      <c r="P55" s="137"/>
      <c r="Q55" s="222"/>
      <c r="R55" s="223"/>
      <c r="S55" s="151"/>
      <c r="T55" s="152"/>
      <c r="V55" s="39"/>
    </row>
    <row r="56" spans="1:22" ht="33" customHeight="1">
      <c r="A56" s="40" t="s">
        <v>123</v>
      </c>
      <c r="B56" s="67" t="s">
        <v>139</v>
      </c>
      <c r="C56" s="30"/>
      <c r="D56" s="30"/>
      <c r="E56" s="275"/>
      <c r="F56" s="202">
        <v>66</v>
      </c>
      <c r="G56" s="202">
        <v>22</v>
      </c>
      <c r="H56" s="203">
        <v>44</v>
      </c>
      <c r="I56" s="202">
        <v>34</v>
      </c>
      <c r="J56" s="202">
        <v>10</v>
      </c>
      <c r="K56" s="204">
        <v>24</v>
      </c>
      <c r="L56" s="204">
        <v>20</v>
      </c>
      <c r="M56" s="201">
        <f>SUM(K56:L56)</f>
        <v>44</v>
      </c>
      <c r="N56" s="41"/>
      <c r="O56" s="41"/>
      <c r="P56" s="143"/>
      <c r="Q56" s="42"/>
      <c r="R56" s="99"/>
      <c r="S56" s="151"/>
      <c r="T56" s="84">
        <v>6</v>
      </c>
    </row>
    <row r="57" spans="1:22" ht="25.5" customHeight="1">
      <c r="A57" s="40" t="s">
        <v>124</v>
      </c>
      <c r="B57" s="107" t="s">
        <v>125</v>
      </c>
      <c r="C57" s="30"/>
      <c r="D57" s="30"/>
      <c r="E57" s="276"/>
      <c r="F57" s="202">
        <f>SUM(G57:H57)</f>
        <v>54</v>
      </c>
      <c r="G57" s="202">
        <v>18</v>
      </c>
      <c r="H57" s="203">
        <v>36</v>
      </c>
      <c r="I57" s="202">
        <v>20</v>
      </c>
      <c r="J57" s="202">
        <v>16</v>
      </c>
      <c r="K57" s="204"/>
      <c r="L57" s="204">
        <v>36</v>
      </c>
      <c r="M57" s="201">
        <f>SUM(K57:L57)</f>
        <v>36</v>
      </c>
      <c r="N57" s="41"/>
      <c r="O57" s="41"/>
      <c r="P57" s="143"/>
      <c r="Q57" s="42"/>
      <c r="R57" s="99"/>
      <c r="S57" s="151"/>
      <c r="T57" s="84"/>
    </row>
    <row r="58" spans="1:22" ht="21" customHeight="1">
      <c r="A58" s="43" t="s">
        <v>42</v>
      </c>
      <c r="B58" s="179" t="s">
        <v>27</v>
      </c>
      <c r="C58" s="44"/>
      <c r="D58" s="67" t="s">
        <v>114</v>
      </c>
      <c r="E58" s="67"/>
      <c r="F58" s="33">
        <v>144</v>
      </c>
      <c r="G58" s="33"/>
      <c r="H58" s="69">
        <v>144</v>
      </c>
      <c r="I58" s="205"/>
      <c r="J58" s="205"/>
      <c r="K58" s="54">
        <v>72</v>
      </c>
      <c r="L58" s="54">
        <v>72</v>
      </c>
      <c r="M58" s="147">
        <f>SUM(K58:L58)</f>
        <v>144</v>
      </c>
      <c r="N58" s="17"/>
      <c r="O58" s="17"/>
      <c r="P58" s="135"/>
      <c r="Q58" s="19"/>
      <c r="R58" s="99"/>
      <c r="S58" s="151"/>
      <c r="T58" s="84"/>
    </row>
    <row r="59" spans="1:22" ht="21" customHeight="1">
      <c r="A59" s="45" t="s">
        <v>43</v>
      </c>
      <c r="B59" s="112" t="s">
        <v>28</v>
      </c>
      <c r="C59" s="28"/>
      <c r="D59" s="67" t="s">
        <v>114</v>
      </c>
      <c r="E59" s="67"/>
      <c r="F59" s="33">
        <v>72</v>
      </c>
      <c r="G59" s="33"/>
      <c r="H59" s="69">
        <v>72</v>
      </c>
      <c r="I59" s="205"/>
      <c r="J59" s="205"/>
      <c r="K59" s="54"/>
      <c r="L59" s="54">
        <v>72</v>
      </c>
      <c r="M59" s="147">
        <f>SUM(K59:L59)</f>
        <v>72</v>
      </c>
      <c r="N59" s="17"/>
      <c r="O59" s="17"/>
      <c r="P59" s="135"/>
      <c r="Q59" s="19"/>
      <c r="R59" s="99"/>
      <c r="S59" s="151"/>
      <c r="T59" s="84"/>
    </row>
    <row r="60" spans="1:22" ht="25.5" customHeight="1">
      <c r="A60" s="153"/>
      <c r="B60" s="112" t="s">
        <v>107</v>
      </c>
      <c r="C60" s="28"/>
      <c r="D60" s="67"/>
      <c r="E60" s="16" t="s">
        <v>185</v>
      </c>
      <c r="F60" s="33"/>
      <c r="G60" s="33"/>
      <c r="H60" s="69"/>
      <c r="I60" s="205"/>
      <c r="J60" s="205"/>
      <c r="K60" s="54"/>
      <c r="L60" s="54"/>
      <c r="M60" s="147"/>
      <c r="N60" s="90"/>
      <c r="O60" s="90"/>
      <c r="P60" s="135"/>
      <c r="Q60" s="19"/>
      <c r="R60" s="99"/>
      <c r="S60" s="151"/>
      <c r="T60" s="84"/>
    </row>
    <row r="61" spans="1:22" ht="35.25" customHeight="1">
      <c r="A61" s="46" t="s">
        <v>126</v>
      </c>
      <c r="B61" s="47" t="s">
        <v>127</v>
      </c>
      <c r="C61" s="47"/>
      <c r="D61" s="165">
        <v>2</v>
      </c>
      <c r="E61" s="139" t="s">
        <v>113</v>
      </c>
      <c r="F61" s="70">
        <f t="shared" ref="F61:M61" si="10">SUM(F62)</f>
        <v>144</v>
      </c>
      <c r="G61" s="70">
        <f t="shared" si="10"/>
        <v>48</v>
      </c>
      <c r="H61" s="70">
        <f>SUM(H62:H64)</f>
        <v>672</v>
      </c>
      <c r="I61" s="70">
        <f t="shared" si="10"/>
        <v>44</v>
      </c>
      <c r="J61" s="70">
        <f t="shared" si="10"/>
        <v>52</v>
      </c>
      <c r="K61" s="70">
        <f t="shared" si="10"/>
        <v>0</v>
      </c>
      <c r="L61" s="70">
        <f t="shared" si="10"/>
        <v>0</v>
      </c>
      <c r="M61" s="70">
        <f t="shared" si="10"/>
        <v>0</v>
      </c>
      <c r="N61" s="70">
        <f>SUM(N62:N63)</f>
        <v>240</v>
      </c>
      <c r="O61" s="70">
        <f>SUM(O62:O65)</f>
        <v>432</v>
      </c>
      <c r="P61" s="70">
        <f>SUM(P62:P64)</f>
        <v>672</v>
      </c>
      <c r="Q61" s="70"/>
      <c r="R61" s="100"/>
      <c r="S61" s="150"/>
      <c r="T61" s="152"/>
      <c r="V61" s="39"/>
    </row>
    <row r="62" spans="1:22" ht="37.5" customHeight="1">
      <c r="A62" s="40" t="s">
        <v>128</v>
      </c>
      <c r="B62" s="67" t="s">
        <v>129</v>
      </c>
      <c r="C62" s="67"/>
      <c r="D62" s="67"/>
      <c r="E62" s="16" t="s">
        <v>191</v>
      </c>
      <c r="F62" s="68">
        <v>144</v>
      </c>
      <c r="G62" s="68">
        <v>48</v>
      </c>
      <c r="H62" s="69">
        <v>96</v>
      </c>
      <c r="I62" s="68">
        <v>44</v>
      </c>
      <c r="J62" s="68">
        <v>52</v>
      </c>
      <c r="K62" s="54"/>
      <c r="L62" s="54"/>
      <c r="M62" s="147"/>
      <c r="N62" s="68">
        <v>96</v>
      </c>
      <c r="O62" s="68"/>
      <c r="P62" s="147">
        <f>SUM(N62:O62)</f>
        <v>96</v>
      </c>
      <c r="Q62" s="19"/>
      <c r="R62" s="101"/>
      <c r="S62" s="151"/>
      <c r="T62" s="84"/>
    </row>
    <row r="63" spans="1:22" ht="17.25" customHeight="1">
      <c r="A63" s="43" t="s">
        <v>130</v>
      </c>
      <c r="B63" s="44" t="s">
        <v>27</v>
      </c>
      <c r="C63" s="44"/>
      <c r="D63" s="67" t="s">
        <v>117</v>
      </c>
      <c r="E63" s="48"/>
      <c r="F63" s="184">
        <v>144</v>
      </c>
      <c r="G63" s="185"/>
      <c r="H63" s="18">
        <v>144</v>
      </c>
      <c r="I63" s="37"/>
      <c r="J63" s="37"/>
      <c r="K63" s="19"/>
      <c r="L63" s="19"/>
      <c r="M63" s="135"/>
      <c r="N63" s="17">
        <v>144</v>
      </c>
      <c r="O63" s="17"/>
      <c r="P63" s="135">
        <f>SUM(N63:O63)</f>
        <v>144</v>
      </c>
      <c r="Q63" s="19"/>
      <c r="R63" s="99"/>
      <c r="S63" s="151"/>
      <c r="T63" s="84"/>
    </row>
    <row r="64" spans="1:22" ht="17.25" customHeight="1">
      <c r="A64" s="43" t="s">
        <v>131</v>
      </c>
      <c r="B64" s="44" t="s">
        <v>28</v>
      </c>
      <c r="C64" s="44"/>
      <c r="D64" s="67" t="s">
        <v>109</v>
      </c>
      <c r="E64" s="48"/>
      <c r="F64" s="186">
        <v>432</v>
      </c>
      <c r="G64" s="22"/>
      <c r="H64" s="18">
        <v>432</v>
      </c>
      <c r="I64" s="123"/>
      <c r="J64" s="123"/>
      <c r="K64" s="19"/>
      <c r="L64" s="19"/>
      <c r="M64" s="135"/>
      <c r="N64" s="123"/>
      <c r="O64" s="123">
        <v>432</v>
      </c>
      <c r="P64" s="135">
        <f>SUM(N64:O64)</f>
        <v>432</v>
      </c>
      <c r="Q64" s="19"/>
      <c r="R64" s="99"/>
      <c r="S64" s="151"/>
      <c r="T64" s="84"/>
    </row>
    <row r="65" spans="1:22" ht="19.5" customHeight="1">
      <c r="A65" s="43"/>
      <c r="B65" s="112" t="s">
        <v>107</v>
      </c>
      <c r="C65" s="44"/>
      <c r="D65" s="67"/>
      <c r="E65" s="16" t="s">
        <v>190</v>
      </c>
      <c r="F65" s="21"/>
      <c r="G65" s="22"/>
      <c r="H65" s="18"/>
      <c r="I65" s="29"/>
      <c r="J65" s="29"/>
      <c r="K65" s="19"/>
      <c r="L65" s="19"/>
      <c r="M65" s="135"/>
      <c r="N65" s="123"/>
      <c r="O65" s="123"/>
      <c r="P65" s="135"/>
      <c r="Q65" s="19"/>
      <c r="R65" s="99"/>
      <c r="S65" s="151"/>
      <c r="T65" s="84"/>
    </row>
    <row r="66" spans="1:22" ht="31.5" customHeight="1">
      <c r="A66" s="180" t="s">
        <v>132</v>
      </c>
      <c r="B66" s="181" t="s">
        <v>192</v>
      </c>
      <c r="C66" s="219"/>
      <c r="D66" s="165">
        <v>2</v>
      </c>
      <c r="E66" s="139" t="s">
        <v>113</v>
      </c>
      <c r="F66" s="220">
        <f>SUM(F67:F69)</f>
        <v>771</v>
      </c>
      <c r="G66" s="220">
        <f>SUM(G67:G69)</f>
        <v>53</v>
      </c>
      <c r="H66" s="70">
        <f>SUM(H67:H69)</f>
        <v>718</v>
      </c>
      <c r="I66" s="70">
        <f>SUM(I67)</f>
        <v>54</v>
      </c>
      <c r="J66" s="70">
        <f>SUM(J67:J70)</f>
        <v>52</v>
      </c>
      <c r="K66" s="135"/>
      <c r="L66" s="135"/>
      <c r="M66" s="135"/>
      <c r="N66" s="135"/>
      <c r="O66" s="135"/>
      <c r="P66" s="135"/>
      <c r="Q66" s="70">
        <f>SUM(Q67:Q68)</f>
        <v>250</v>
      </c>
      <c r="R66" s="100">
        <f>SUM(R67:R69)</f>
        <v>468</v>
      </c>
      <c r="S66" s="151"/>
      <c r="T66" s="152">
        <v>106</v>
      </c>
    </row>
    <row r="67" spans="1:22" ht="48.75" customHeight="1">
      <c r="A67" s="43" t="s">
        <v>60</v>
      </c>
      <c r="B67" s="182" t="s">
        <v>197</v>
      </c>
      <c r="C67" s="31"/>
      <c r="D67" s="215"/>
      <c r="E67" s="21" t="s">
        <v>193</v>
      </c>
      <c r="F67" s="187">
        <v>159</v>
      </c>
      <c r="G67" s="187">
        <v>53</v>
      </c>
      <c r="H67" s="69">
        <v>106</v>
      </c>
      <c r="I67" s="33">
        <v>54</v>
      </c>
      <c r="J67" s="33">
        <v>52</v>
      </c>
      <c r="K67" s="54"/>
      <c r="L67" s="54"/>
      <c r="M67" s="147"/>
      <c r="N67" s="33"/>
      <c r="O67" s="33"/>
      <c r="P67" s="147"/>
      <c r="Q67" s="54">
        <v>106</v>
      </c>
      <c r="R67" s="101"/>
      <c r="S67" s="151"/>
      <c r="T67" s="84">
        <v>106</v>
      </c>
    </row>
    <row r="68" spans="1:22" ht="16.5" customHeight="1">
      <c r="A68" s="43" t="s">
        <v>133</v>
      </c>
      <c r="B68" s="44" t="s">
        <v>27</v>
      </c>
      <c r="C68" s="31"/>
      <c r="D68" s="215" t="s">
        <v>187</v>
      </c>
      <c r="E68" s="34"/>
      <c r="F68" s="188">
        <v>144</v>
      </c>
      <c r="G68" s="21"/>
      <c r="H68" s="69">
        <v>144</v>
      </c>
      <c r="I68" s="205"/>
      <c r="J68" s="205"/>
      <c r="K68" s="54"/>
      <c r="L68" s="54"/>
      <c r="M68" s="147"/>
      <c r="N68" s="33"/>
      <c r="O68" s="33"/>
      <c r="P68" s="147"/>
      <c r="Q68" s="54">
        <v>144</v>
      </c>
      <c r="R68" s="101"/>
      <c r="S68" s="151"/>
      <c r="T68" s="84"/>
    </row>
    <row r="69" spans="1:22" ht="16.5" customHeight="1">
      <c r="A69" s="43" t="s">
        <v>134</v>
      </c>
      <c r="B69" s="44" t="s">
        <v>28</v>
      </c>
      <c r="C69" s="31"/>
      <c r="D69" s="215" t="s">
        <v>110</v>
      </c>
      <c r="E69" s="34"/>
      <c r="F69" s="188">
        <v>468</v>
      </c>
      <c r="G69" s="21"/>
      <c r="H69" s="69">
        <v>468</v>
      </c>
      <c r="I69" s="205"/>
      <c r="J69" s="205"/>
      <c r="K69" s="54"/>
      <c r="L69" s="54"/>
      <c r="M69" s="147"/>
      <c r="N69" s="33"/>
      <c r="O69" s="33"/>
      <c r="P69" s="147"/>
      <c r="Q69" s="54"/>
      <c r="R69" s="101">
        <v>468</v>
      </c>
      <c r="S69" s="151"/>
      <c r="T69" s="84"/>
    </row>
    <row r="70" spans="1:22" ht="15.75" customHeight="1">
      <c r="A70" s="43"/>
      <c r="B70" s="112" t="s">
        <v>107</v>
      </c>
      <c r="C70" s="31"/>
      <c r="D70" s="215"/>
      <c r="E70" s="21" t="s">
        <v>194</v>
      </c>
      <c r="F70" s="21"/>
      <c r="G70" s="21"/>
      <c r="H70" s="69"/>
      <c r="I70" s="205"/>
      <c r="J70" s="205"/>
      <c r="K70" s="54"/>
      <c r="L70" s="54"/>
      <c r="M70" s="147"/>
      <c r="N70" s="33"/>
      <c r="O70" s="33"/>
      <c r="P70" s="147"/>
      <c r="Q70" s="54"/>
      <c r="R70" s="101"/>
      <c r="S70" s="151"/>
      <c r="T70" s="84"/>
    </row>
    <row r="71" spans="1:22" ht="22.5" customHeight="1">
      <c r="A71" s="49" t="s">
        <v>29</v>
      </c>
      <c r="B71" s="50" t="s">
        <v>20</v>
      </c>
      <c r="C71" s="216"/>
      <c r="D71" s="215" t="s">
        <v>110</v>
      </c>
      <c r="E71" s="215"/>
      <c r="F71" s="71">
        <v>60</v>
      </c>
      <c r="G71" s="51" t="s">
        <v>106</v>
      </c>
      <c r="H71" s="52">
        <v>40</v>
      </c>
      <c r="I71" s="217"/>
      <c r="J71" s="53"/>
      <c r="K71" s="218"/>
      <c r="L71" s="54"/>
      <c r="M71" s="147"/>
      <c r="N71" s="53"/>
      <c r="O71" s="53"/>
      <c r="P71" s="147"/>
      <c r="Q71" s="54">
        <v>40</v>
      </c>
      <c r="R71" s="101"/>
      <c r="S71" s="151">
        <v>40</v>
      </c>
      <c r="T71" s="84"/>
      <c r="V71" s="39"/>
    </row>
    <row r="72" spans="1:22" ht="26.25" customHeight="1">
      <c r="A72" s="337" t="s">
        <v>30</v>
      </c>
      <c r="B72" s="338"/>
      <c r="C72" s="167">
        <v>3</v>
      </c>
      <c r="D72" s="167">
        <v>23</v>
      </c>
      <c r="E72" s="166" t="s">
        <v>196</v>
      </c>
      <c r="F72" s="148">
        <f>SUM(F19,F44,F52,F71)</f>
        <v>4959</v>
      </c>
      <c r="G72" s="244">
        <f>SUM(G19,G44,G52,G71)</f>
        <v>1415</v>
      </c>
      <c r="H72" s="158">
        <f>SUM(H19+H44+H52+H71)</f>
        <v>4176</v>
      </c>
      <c r="I72" s="158">
        <f>SUM(I19,I44,I52,I71)</f>
        <v>1580</v>
      </c>
      <c r="J72" s="158">
        <f>SUM(J19,J44,J52,J71)</f>
        <v>1152</v>
      </c>
      <c r="K72" s="158">
        <f>SUM(K19+K44+K52+K71)</f>
        <v>612</v>
      </c>
      <c r="L72" s="158">
        <f>SUM(L19+L44+L52+L71)</f>
        <v>772</v>
      </c>
      <c r="M72" s="70">
        <f>SUM(K72:L72)</f>
        <v>1384</v>
      </c>
      <c r="N72" s="158">
        <f>SUM(N19+N44+N52+N71)</f>
        <v>612</v>
      </c>
      <c r="O72" s="158">
        <f>SUM(O19+O44+O52+O71)</f>
        <v>799</v>
      </c>
      <c r="P72" s="189">
        <f>SUM(N72:O72)</f>
        <v>1411</v>
      </c>
      <c r="Q72" s="158">
        <f>SUM(Q19+Q44+Q52+Q71)</f>
        <v>591</v>
      </c>
      <c r="R72" s="159">
        <f>SUM(R19+R44+R52+R71)</f>
        <v>790</v>
      </c>
      <c r="S72" s="150">
        <f>SUM(Q72:R72)</f>
        <v>1381</v>
      </c>
      <c r="T72" s="207"/>
    </row>
    <row r="73" spans="1:22" ht="15" customHeight="1">
      <c r="A73" s="271" t="s">
        <v>135</v>
      </c>
      <c r="B73" s="272"/>
      <c r="C73" s="273"/>
      <c r="D73" s="208"/>
      <c r="E73" s="209"/>
      <c r="F73" s="210"/>
      <c r="G73" s="211"/>
      <c r="H73" s="212"/>
      <c r="I73" s="212"/>
      <c r="J73" s="212"/>
      <c r="K73" s="212"/>
      <c r="L73" s="213" t="s">
        <v>186</v>
      </c>
      <c r="M73" s="212"/>
      <c r="N73" s="212"/>
      <c r="O73" s="213" t="s">
        <v>186</v>
      </c>
      <c r="P73" s="212"/>
      <c r="Q73" s="212"/>
      <c r="R73" s="213" t="s">
        <v>186</v>
      </c>
      <c r="S73" s="214"/>
      <c r="T73" s="84"/>
    </row>
    <row r="74" spans="1:22" ht="21" customHeight="1">
      <c r="A74" s="57" t="s">
        <v>55</v>
      </c>
      <c r="B74" s="58" t="s">
        <v>56</v>
      </c>
      <c r="C74" s="58"/>
      <c r="D74" s="58"/>
      <c r="E74" s="59"/>
      <c r="F74" s="55"/>
      <c r="G74" s="55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9" t="s">
        <v>57</v>
      </c>
      <c r="S74" s="104"/>
      <c r="T74" s="104"/>
    </row>
    <row r="75" spans="1:22" ht="30.75" customHeight="1">
      <c r="A75" s="339" t="s">
        <v>58</v>
      </c>
      <c r="B75" s="340"/>
      <c r="C75" s="340"/>
      <c r="D75" s="340"/>
      <c r="E75" s="340"/>
      <c r="F75" s="340"/>
      <c r="G75" s="341"/>
      <c r="H75" s="333"/>
      <c r="I75" s="336" t="s">
        <v>38</v>
      </c>
      <c r="J75" s="336"/>
      <c r="K75" s="60">
        <v>540</v>
      </c>
      <c r="L75" s="60">
        <v>628</v>
      </c>
      <c r="M75" s="172">
        <f>SUM(K75:L75)</f>
        <v>1168</v>
      </c>
      <c r="N75" s="60">
        <v>468</v>
      </c>
      <c r="O75" s="60">
        <v>367</v>
      </c>
      <c r="P75" s="172">
        <f>SUM(N75:O75)</f>
        <v>835</v>
      </c>
      <c r="Q75" s="60">
        <v>447</v>
      </c>
      <c r="R75" s="102">
        <v>322</v>
      </c>
      <c r="S75" s="169">
        <f>SUM(Q75:R75)</f>
        <v>769</v>
      </c>
      <c r="T75" s="104"/>
    </row>
    <row r="76" spans="1:22" ht="28.5" customHeight="1">
      <c r="A76" s="328"/>
      <c r="B76" s="329"/>
      <c r="C76" s="329"/>
      <c r="D76" s="329"/>
      <c r="E76" s="329"/>
      <c r="F76" s="329"/>
      <c r="G76" s="330"/>
      <c r="H76" s="334"/>
      <c r="I76" s="331" t="s">
        <v>31</v>
      </c>
      <c r="J76" s="332"/>
      <c r="K76" s="32">
        <v>72</v>
      </c>
      <c r="L76" s="32">
        <v>72</v>
      </c>
      <c r="M76" s="171">
        <f>SUM(K76:L76)</f>
        <v>144</v>
      </c>
      <c r="N76" s="91">
        <v>144</v>
      </c>
      <c r="O76" s="32"/>
      <c r="P76" s="171">
        <f>SUM(N76:O76)</f>
        <v>144</v>
      </c>
      <c r="Q76" s="32">
        <v>144</v>
      </c>
      <c r="R76" s="89"/>
      <c r="S76" s="169">
        <v>144</v>
      </c>
      <c r="T76" s="104"/>
    </row>
    <row r="77" spans="1:22" ht="35.25" customHeight="1">
      <c r="A77" s="342"/>
      <c r="B77" s="343"/>
      <c r="C77" s="343"/>
      <c r="D77" s="343"/>
      <c r="E77" s="343"/>
      <c r="F77" s="343"/>
      <c r="G77" s="344"/>
      <c r="H77" s="334"/>
      <c r="I77" s="331" t="s">
        <v>37</v>
      </c>
      <c r="J77" s="332"/>
      <c r="K77" s="32"/>
      <c r="L77" s="32">
        <v>72</v>
      </c>
      <c r="M77" s="171">
        <v>72</v>
      </c>
      <c r="N77" s="32"/>
      <c r="O77" s="32">
        <v>432</v>
      </c>
      <c r="P77" s="171">
        <v>432</v>
      </c>
      <c r="Q77" s="32"/>
      <c r="R77" s="89">
        <v>468</v>
      </c>
      <c r="S77" s="168">
        <v>468</v>
      </c>
      <c r="T77" s="106"/>
      <c r="V77" s="39"/>
    </row>
    <row r="78" spans="1:22" ht="27" customHeight="1">
      <c r="A78" s="61"/>
      <c r="B78" s="62"/>
      <c r="C78" s="62"/>
      <c r="D78" s="62"/>
      <c r="E78" s="62"/>
      <c r="F78" s="62"/>
      <c r="G78" s="63"/>
      <c r="H78" s="334"/>
      <c r="I78" s="327" t="s">
        <v>32</v>
      </c>
      <c r="J78" s="327"/>
      <c r="K78" s="17"/>
      <c r="L78" s="17">
        <v>2</v>
      </c>
      <c r="M78" s="56">
        <v>2</v>
      </c>
      <c r="N78" s="17">
        <v>1</v>
      </c>
      <c r="O78" s="17">
        <v>4</v>
      </c>
      <c r="P78" s="170">
        <f>SUM(N78:O78)</f>
        <v>5</v>
      </c>
      <c r="Q78" s="17">
        <v>1</v>
      </c>
      <c r="R78" s="103">
        <v>1</v>
      </c>
      <c r="S78" s="168">
        <f>SUM(Q78:R78)</f>
        <v>2</v>
      </c>
      <c r="T78" s="105"/>
    </row>
    <row r="79" spans="1:22" ht="21" customHeight="1">
      <c r="A79" s="61"/>
      <c r="B79" s="62"/>
      <c r="C79" s="62"/>
      <c r="D79" s="62"/>
      <c r="E79" s="62"/>
      <c r="F79" s="62"/>
      <c r="G79" s="63"/>
      <c r="H79" s="334"/>
      <c r="I79" s="327" t="s">
        <v>33</v>
      </c>
      <c r="J79" s="327"/>
      <c r="K79" s="17">
        <v>2</v>
      </c>
      <c r="L79" s="17">
        <v>4</v>
      </c>
      <c r="M79" s="56">
        <f>SUM(K79:L79)</f>
        <v>6</v>
      </c>
      <c r="N79" s="17">
        <v>4</v>
      </c>
      <c r="O79" s="17">
        <v>3</v>
      </c>
      <c r="P79" s="56">
        <f>SUM(N79:O79)</f>
        <v>7</v>
      </c>
      <c r="Q79" s="17">
        <v>3</v>
      </c>
      <c r="R79" s="103">
        <v>7</v>
      </c>
      <c r="S79" s="168">
        <f>SUM(Q79:R79)</f>
        <v>10</v>
      </c>
      <c r="T79" s="105"/>
    </row>
    <row r="80" spans="1:22" ht="21" customHeight="1" thickBot="1">
      <c r="A80" s="64"/>
      <c r="B80" s="65"/>
      <c r="C80" s="65"/>
      <c r="D80" s="65"/>
      <c r="E80" s="65"/>
      <c r="F80" s="65"/>
      <c r="G80" s="66"/>
      <c r="H80" s="335"/>
      <c r="I80" s="326" t="s">
        <v>34</v>
      </c>
      <c r="J80" s="326"/>
      <c r="K80" s="17">
        <v>1</v>
      </c>
      <c r="L80" s="17">
        <v>2</v>
      </c>
      <c r="M80" s="56">
        <v>3</v>
      </c>
      <c r="N80" s="17"/>
      <c r="O80" s="17"/>
      <c r="P80" s="56"/>
      <c r="Q80" s="17"/>
      <c r="R80" s="103"/>
      <c r="S80" s="169"/>
      <c r="T80" s="104"/>
    </row>
    <row r="81" spans="2:22" ht="21" customHeight="1">
      <c r="B81" s="23"/>
      <c r="C81" s="23"/>
      <c r="D81" s="23"/>
      <c r="S81" s="20"/>
      <c r="T81" s="20"/>
    </row>
    <row r="82" spans="2:22" ht="21" customHeight="1">
      <c r="B82" s="23"/>
      <c r="C82" s="23"/>
      <c r="D82" s="23"/>
    </row>
    <row r="84" spans="2:22" ht="21" customHeight="1">
      <c r="V84" s="20"/>
    </row>
    <row r="85" spans="2:22" ht="1.5" customHeight="1"/>
    <row r="86" spans="2:22" ht="43.5" customHeight="1"/>
    <row r="87" spans="2:22" ht="36" customHeight="1"/>
    <row r="88" spans="2:22" ht="36" customHeight="1"/>
  </sheetData>
  <mergeCells count="42">
    <mergeCell ref="B1:R1"/>
    <mergeCell ref="I80:J80"/>
    <mergeCell ref="I78:J78"/>
    <mergeCell ref="A76:G76"/>
    <mergeCell ref="I76:J76"/>
    <mergeCell ref="I79:J79"/>
    <mergeCell ref="H75:H80"/>
    <mergeCell ref="I75:J75"/>
    <mergeCell ref="A72:B72"/>
    <mergeCell ref="A75:G75"/>
    <mergeCell ref="I77:J77"/>
    <mergeCell ref="A77:G77"/>
    <mergeCell ref="F2:J5"/>
    <mergeCell ref="Q6:R7"/>
    <mergeCell ref="N6:O7"/>
    <mergeCell ref="A2:A17"/>
    <mergeCell ref="J11:J17"/>
    <mergeCell ref="K8:K9"/>
    <mergeCell ref="I8:J10"/>
    <mergeCell ref="H8:H17"/>
    <mergeCell ref="I11:I17"/>
    <mergeCell ref="K2:S5"/>
    <mergeCell ref="M6:M16"/>
    <mergeCell ref="P6:P16"/>
    <mergeCell ref="S6:S16"/>
    <mergeCell ref="L8:L9"/>
    <mergeCell ref="A73:C73"/>
    <mergeCell ref="E54:E57"/>
    <mergeCell ref="T2:T16"/>
    <mergeCell ref="R8:R9"/>
    <mergeCell ref="Q8:Q9"/>
    <mergeCell ref="O8:O9"/>
    <mergeCell ref="N8:N9"/>
    <mergeCell ref="G6:G17"/>
    <mergeCell ref="F6:F17"/>
    <mergeCell ref="K6:L7"/>
    <mergeCell ref="H6:J7"/>
    <mergeCell ref="B2:B17"/>
    <mergeCell ref="C2:E5"/>
    <mergeCell ref="C6:C16"/>
    <mergeCell ref="D6:D16"/>
    <mergeCell ref="E6:E16"/>
  </mergeCells>
  <pageMargins left="0.39370078740157483" right="0" top="0" bottom="0" header="0" footer="0"/>
  <pageSetup paperSize="9" scale="70" orientation="landscape" horizontalDpi="180" verticalDpi="180" r:id="rId1"/>
  <ignoredErrors>
    <ignoredError sqref="M25 M28 M48 M54 M57" formulaRange="1"/>
    <ignoredError sqref="M1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BA25"/>
  <sheetViews>
    <sheetView view="pageLayout" topLeftCell="A10" zoomScale="89" zoomScalePageLayoutView="89" workbookViewId="0">
      <selection activeCell="A26" sqref="A11:BA26"/>
    </sheetView>
  </sheetViews>
  <sheetFormatPr defaultRowHeight="15"/>
  <cols>
    <col min="1" max="1" width="4.7109375" customWidth="1"/>
    <col min="2" max="2" width="3.140625" customWidth="1"/>
    <col min="3" max="3" width="2.85546875" customWidth="1"/>
    <col min="4" max="4" width="3.140625" customWidth="1"/>
    <col min="5" max="6" width="3.42578125" customWidth="1"/>
    <col min="7" max="8" width="3.140625" customWidth="1"/>
    <col min="9" max="9" width="3.7109375" customWidth="1"/>
    <col min="10" max="10" width="3.42578125" customWidth="1"/>
    <col min="11" max="11" width="3.5703125" customWidth="1"/>
    <col min="12" max="12" width="3.85546875" customWidth="1"/>
    <col min="13" max="13" width="4" customWidth="1"/>
    <col min="14" max="15" width="3.7109375" customWidth="1"/>
    <col min="16" max="17" width="3.5703125" customWidth="1"/>
    <col min="18" max="18" width="3.7109375" customWidth="1"/>
    <col min="19" max="19" width="3.28515625" customWidth="1"/>
    <col min="20" max="20" width="3.42578125" customWidth="1"/>
    <col min="21" max="21" width="3.28515625" customWidth="1"/>
    <col min="22" max="25" width="3.42578125" customWidth="1"/>
    <col min="26" max="26" width="3.28515625" customWidth="1"/>
    <col min="27" max="27" width="3.42578125" customWidth="1"/>
    <col min="28" max="28" width="3.7109375" customWidth="1"/>
    <col min="29" max="30" width="3.140625" customWidth="1"/>
    <col min="31" max="31" width="3.28515625" customWidth="1"/>
    <col min="32" max="32" width="3.42578125" customWidth="1"/>
    <col min="33" max="33" width="3.140625" customWidth="1"/>
    <col min="34" max="34" width="3.42578125" customWidth="1"/>
    <col min="35" max="35" width="3" customWidth="1"/>
    <col min="36" max="36" width="3.140625" customWidth="1"/>
    <col min="37" max="37" width="3.42578125" customWidth="1"/>
    <col min="38" max="39" width="3.28515625" customWidth="1"/>
    <col min="40" max="40" width="3.5703125" customWidth="1"/>
    <col min="41" max="41" width="3.140625" customWidth="1"/>
    <col min="42" max="42" width="3.7109375" customWidth="1"/>
    <col min="43" max="45" width="3.5703125" customWidth="1"/>
    <col min="46" max="46" width="3" customWidth="1"/>
    <col min="47" max="47" width="3.5703125" customWidth="1"/>
    <col min="48" max="49" width="2.85546875" customWidth="1"/>
    <col min="50" max="50" width="3" customWidth="1"/>
    <col min="51" max="51" width="2.42578125" customWidth="1"/>
    <col min="52" max="52" width="3.140625" customWidth="1"/>
    <col min="53" max="53" width="3" customWidth="1"/>
  </cols>
  <sheetData>
    <row r="1" spans="1:53" ht="15.75" customHeight="1"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AK1" s="228"/>
      <c r="AL1" s="228"/>
      <c r="AM1" s="228"/>
      <c r="AN1" s="228"/>
      <c r="AO1" s="228"/>
      <c r="AP1" s="228"/>
      <c r="AQ1" s="228"/>
      <c r="AR1" s="228"/>
      <c r="AS1" s="228"/>
      <c r="AT1" s="228"/>
      <c r="AU1" s="228"/>
      <c r="AV1" s="228"/>
      <c r="AW1" s="228"/>
    </row>
    <row r="2" spans="1:53" ht="15.75" customHeight="1">
      <c r="AK2" s="228"/>
      <c r="AL2" s="228"/>
      <c r="AM2" s="228"/>
      <c r="AN2" s="228"/>
      <c r="AO2" s="228"/>
      <c r="AP2" s="228"/>
      <c r="AQ2" s="349" t="s">
        <v>199</v>
      </c>
      <c r="AR2" s="349"/>
      <c r="AS2" s="349"/>
      <c r="AT2" s="349"/>
      <c r="AU2" s="349"/>
      <c r="AV2" s="349"/>
      <c r="AW2" s="349"/>
      <c r="AX2" s="349"/>
      <c r="AY2" s="349"/>
      <c r="AZ2" s="349"/>
      <c r="BA2" s="349"/>
    </row>
    <row r="3" spans="1:53" ht="15.75" customHeight="1">
      <c r="AK3" s="228"/>
      <c r="AL3" s="228"/>
      <c r="AM3" s="228"/>
      <c r="AN3" s="353" t="s">
        <v>200</v>
      </c>
      <c r="AO3" s="353"/>
      <c r="AP3" s="353"/>
      <c r="AQ3" s="353"/>
      <c r="AR3" s="353"/>
      <c r="AS3" s="353"/>
      <c r="AT3" s="353"/>
      <c r="AU3" s="353"/>
      <c r="AV3" s="353"/>
      <c r="AW3" s="353"/>
      <c r="AX3" s="353"/>
      <c r="AY3" s="353"/>
      <c r="AZ3" s="353"/>
      <c r="BA3" s="353"/>
    </row>
    <row r="4" spans="1:53" ht="15.75" customHeight="1">
      <c r="B4" s="356" t="s">
        <v>198</v>
      </c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56"/>
      <c r="AB4" s="356"/>
      <c r="AC4" s="356"/>
      <c r="AD4" s="356"/>
      <c r="AE4" s="356"/>
      <c r="AF4" s="356"/>
      <c r="AG4" s="356"/>
      <c r="AH4" s="356"/>
      <c r="AI4" s="356"/>
      <c r="AJ4" s="356"/>
      <c r="AK4" s="228"/>
      <c r="AL4" s="228"/>
      <c r="AM4" s="228"/>
      <c r="AN4" s="353"/>
      <c r="AO4" s="353"/>
      <c r="AP4" s="353"/>
      <c r="AQ4" s="353"/>
      <c r="AR4" s="353"/>
      <c r="AS4" s="353"/>
      <c r="AT4" s="353"/>
      <c r="AU4" s="353"/>
      <c r="AV4" s="353"/>
      <c r="AW4" s="353"/>
      <c r="AX4" s="353"/>
      <c r="AY4" s="353"/>
      <c r="AZ4" s="353"/>
      <c r="BA4" s="353"/>
    </row>
    <row r="5" spans="1:53" ht="15.75" customHeight="1"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  <c r="P5" s="356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/>
      <c r="AD5" s="356"/>
      <c r="AE5" s="356"/>
      <c r="AF5" s="356"/>
      <c r="AG5" s="356"/>
      <c r="AH5" s="356"/>
      <c r="AI5" s="356"/>
      <c r="AJ5" s="356"/>
      <c r="AK5" s="228"/>
      <c r="AL5" s="228"/>
      <c r="AM5" s="228"/>
      <c r="AN5" s="228"/>
      <c r="AO5" s="228"/>
      <c r="AP5" s="228"/>
      <c r="AQ5" s="228"/>
      <c r="AR5" s="228"/>
      <c r="AS5" s="228"/>
      <c r="AT5" s="228"/>
      <c r="AU5" s="228"/>
      <c r="AV5" s="228"/>
      <c r="AW5" s="228"/>
      <c r="AX5" s="228"/>
      <c r="AY5" s="228"/>
      <c r="AZ5" s="228"/>
      <c r="BA5" s="228"/>
    </row>
    <row r="6" spans="1:53" ht="15.75"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6"/>
      <c r="AB6" s="356"/>
      <c r="AC6" s="356"/>
      <c r="AD6" s="356"/>
      <c r="AE6" s="356"/>
      <c r="AF6" s="356"/>
      <c r="AG6" s="356"/>
      <c r="AH6" s="356"/>
      <c r="AI6" s="356"/>
      <c r="AJ6" s="356"/>
      <c r="AK6" s="78"/>
      <c r="AL6" s="77"/>
      <c r="AM6" s="77"/>
      <c r="AN6" s="77"/>
      <c r="AO6" s="228"/>
      <c r="AP6" s="228"/>
      <c r="AQ6" s="228"/>
      <c r="AR6" s="228"/>
      <c r="AS6" s="228"/>
      <c r="AT6" s="228"/>
      <c r="AU6" s="228"/>
      <c r="AV6" s="228"/>
      <c r="AW6" s="228"/>
      <c r="AX6" s="228"/>
      <c r="AY6" s="228"/>
      <c r="AZ6" s="228"/>
      <c r="BA6" s="228"/>
    </row>
    <row r="7" spans="1:53" ht="15.75">
      <c r="B7" s="356"/>
      <c r="C7" s="356"/>
      <c r="D7" s="356"/>
      <c r="E7" s="356"/>
      <c r="F7" s="356"/>
      <c r="G7" s="356"/>
      <c r="H7" s="356"/>
      <c r="I7" s="356"/>
      <c r="J7" s="356"/>
      <c r="K7" s="356"/>
      <c r="L7" s="356"/>
      <c r="M7" s="356"/>
      <c r="N7" s="356"/>
      <c r="O7" s="356"/>
      <c r="P7" s="356"/>
      <c r="Q7" s="356"/>
      <c r="R7" s="356"/>
      <c r="S7" s="356"/>
      <c r="T7" s="356"/>
      <c r="U7" s="356"/>
      <c r="V7" s="356"/>
      <c r="W7" s="356"/>
      <c r="X7" s="356"/>
      <c r="Y7" s="356"/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78"/>
      <c r="AL7" s="77"/>
      <c r="AM7" s="77"/>
      <c r="AN7" s="77"/>
      <c r="AO7" s="228"/>
      <c r="AP7" s="228"/>
      <c r="AQ7" s="228"/>
      <c r="AR7" s="228"/>
      <c r="AS7" s="228"/>
      <c r="AT7" s="228"/>
      <c r="AU7" s="228"/>
      <c r="AV7" s="228"/>
      <c r="AW7" s="228"/>
      <c r="AX7" s="228"/>
      <c r="AY7" s="228"/>
      <c r="AZ7" s="228"/>
      <c r="BA7" s="228"/>
    </row>
    <row r="8" spans="1:53" ht="15.75">
      <c r="B8" s="356"/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  <c r="P8" s="356"/>
      <c r="Q8" s="356"/>
      <c r="R8" s="356"/>
      <c r="S8" s="356"/>
      <c r="T8" s="356"/>
      <c r="U8" s="356"/>
      <c r="V8" s="356"/>
      <c r="W8" s="356"/>
      <c r="X8" s="356"/>
      <c r="Y8" s="356"/>
      <c r="Z8" s="356"/>
      <c r="AA8" s="356"/>
      <c r="AB8" s="356"/>
      <c r="AC8" s="356"/>
      <c r="AD8" s="356"/>
      <c r="AE8" s="356"/>
      <c r="AF8" s="356"/>
      <c r="AG8" s="356"/>
      <c r="AH8" s="356"/>
      <c r="AI8" s="356"/>
      <c r="AJ8" s="356"/>
      <c r="AK8" s="78"/>
      <c r="AL8" s="77"/>
      <c r="AM8" s="77"/>
      <c r="AN8" s="77"/>
      <c r="AO8" s="77"/>
      <c r="AP8" s="77"/>
      <c r="AQ8" s="77"/>
      <c r="AR8" s="77"/>
      <c r="AS8" s="79"/>
    </row>
    <row r="9" spans="1:53" ht="15.75">
      <c r="B9" s="356"/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56"/>
      <c r="P9" s="356"/>
      <c r="Q9" s="356"/>
      <c r="R9" s="356"/>
      <c r="S9" s="356"/>
      <c r="T9" s="356"/>
      <c r="U9" s="356"/>
      <c r="V9" s="356"/>
      <c r="W9" s="356"/>
      <c r="X9" s="356"/>
      <c r="Y9" s="356"/>
      <c r="Z9" s="356"/>
      <c r="AA9" s="356"/>
      <c r="AB9" s="356"/>
      <c r="AC9" s="356"/>
      <c r="AD9" s="356"/>
      <c r="AE9" s="356"/>
      <c r="AF9" s="356"/>
      <c r="AG9" s="356"/>
      <c r="AH9" s="356"/>
      <c r="AI9" s="356"/>
      <c r="AJ9" s="356"/>
      <c r="AK9" s="78"/>
      <c r="AL9" s="77"/>
      <c r="AM9" s="77"/>
      <c r="AN9" s="77"/>
      <c r="AO9" s="77"/>
      <c r="AP9" s="77"/>
      <c r="AQ9" s="77"/>
      <c r="AR9" s="77"/>
      <c r="AS9" s="79"/>
    </row>
    <row r="10" spans="1:53">
      <c r="AK10" s="80"/>
      <c r="AL10" s="80"/>
      <c r="AM10" s="80"/>
      <c r="AN10" s="80"/>
      <c r="AO10" s="80"/>
      <c r="AP10" s="80"/>
      <c r="AQ10" s="80"/>
      <c r="AR10" s="80"/>
    </row>
    <row r="11" spans="1:53" ht="15" customHeight="1">
      <c r="A11" s="357" t="s">
        <v>61</v>
      </c>
      <c r="B11" s="350" t="s">
        <v>62</v>
      </c>
      <c r="C11" s="350"/>
      <c r="D11" s="350"/>
      <c r="E11" s="350"/>
      <c r="F11" s="355" t="s">
        <v>151</v>
      </c>
      <c r="G11" s="350" t="s">
        <v>63</v>
      </c>
      <c r="H11" s="350"/>
      <c r="I11" s="350"/>
      <c r="J11" s="355" t="s">
        <v>152</v>
      </c>
      <c r="K11" s="350" t="s">
        <v>64</v>
      </c>
      <c r="L11" s="350"/>
      <c r="M11" s="350"/>
      <c r="N11" s="193"/>
      <c r="O11" s="350" t="s">
        <v>65</v>
      </c>
      <c r="P11" s="350"/>
      <c r="Q11" s="350"/>
      <c r="R11" s="350"/>
      <c r="S11" s="351" t="s">
        <v>153</v>
      </c>
      <c r="T11" s="350" t="s">
        <v>66</v>
      </c>
      <c r="U11" s="350"/>
      <c r="V11" s="350"/>
      <c r="W11" s="351" t="s">
        <v>154</v>
      </c>
      <c r="X11" s="350" t="s">
        <v>67</v>
      </c>
      <c r="Y11" s="350"/>
      <c r="Z11" s="350"/>
      <c r="AA11" s="351" t="s">
        <v>155</v>
      </c>
      <c r="AB11" s="350" t="s">
        <v>68</v>
      </c>
      <c r="AC11" s="350"/>
      <c r="AD11" s="350"/>
      <c r="AE11" s="350"/>
      <c r="AF11" s="351" t="s">
        <v>156</v>
      </c>
      <c r="AG11" s="350" t="s">
        <v>69</v>
      </c>
      <c r="AH11" s="350"/>
      <c r="AI11" s="350"/>
      <c r="AJ11" s="351" t="s">
        <v>157</v>
      </c>
      <c r="AK11" s="350" t="s">
        <v>70</v>
      </c>
      <c r="AL11" s="350"/>
      <c r="AM11" s="350"/>
      <c r="AN11" s="350"/>
      <c r="AO11" s="350" t="s">
        <v>71</v>
      </c>
      <c r="AP11" s="350"/>
      <c r="AQ11" s="350"/>
      <c r="AR11" s="350"/>
      <c r="AS11" s="351" t="s">
        <v>158</v>
      </c>
      <c r="AT11" s="350" t="s">
        <v>159</v>
      </c>
      <c r="AU11" s="350"/>
      <c r="AV11" s="350"/>
      <c r="AW11" s="351" t="s">
        <v>160</v>
      </c>
      <c r="AX11" s="350" t="s">
        <v>161</v>
      </c>
      <c r="AY11" s="350"/>
      <c r="AZ11" s="350"/>
      <c r="BA11" s="350"/>
    </row>
    <row r="12" spans="1:53" ht="58.5" customHeight="1">
      <c r="A12" s="357"/>
      <c r="B12" s="194" t="s">
        <v>162</v>
      </c>
      <c r="C12" s="194" t="s">
        <v>163</v>
      </c>
      <c r="D12" s="194" t="s">
        <v>164</v>
      </c>
      <c r="E12" s="194" t="s">
        <v>165</v>
      </c>
      <c r="F12" s="355"/>
      <c r="G12" s="194" t="s">
        <v>166</v>
      </c>
      <c r="H12" s="194" t="s">
        <v>167</v>
      </c>
      <c r="I12" s="194" t="s">
        <v>168</v>
      </c>
      <c r="J12" s="355"/>
      <c r="K12" s="194" t="s">
        <v>169</v>
      </c>
      <c r="L12" s="194" t="s">
        <v>170</v>
      </c>
      <c r="M12" s="194" t="s">
        <v>171</v>
      </c>
      <c r="N12" s="194" t="s">
        <v>172</v>
      </c>
      <c r="O12" s="194" t="s">
        <v>162</v>
      </c>
      <c r="P12" s="194" t="s">
        <v>163</v>
      </c>
      <c r="Q12" s="194" t="s">
        <v>164</v>
      </c>
      <c r="R12" s="194" t="s">
        <v>165</v>
      </c>
      <c r="S12" s="352"/>
      <c r="T12" s="194" t="s">
        <v>173</v>
      </c>
      <c r="U12" s="194" t="s">
        <v>174</v>
      </c>
      <c r="V12" s="194" t="s">
        <v>175</v>
      </c>
      <c r="W12" s="352"/>
      <c r="X12" s="194" t="s">
        <v>176</v>
      </c>
      <c r="Y12" s="194" t="s">
        <v>177</v>
      </c>
      <c r="Z12" s="194" t="s">
        <v>178</v>
      </c>
      <c r="AA12" s="352"/>
      <c r="AB12" s="194" t="s">
        <v>176</v>
      </c>
      <c r="AC12" s="194" t="s">
        <v>177</v>
      </c>
      <c r="AD12" s="194" t="s">
        <v>178</v>
      </c>
      <c r="AE12" s="194" t="s">
        <v>179</v>
      </c>
      <c r="AF12" s="352"/>
      <c r="AG12" s="194" t="s">
        <v>166</v>
      </c>
      <c r="AH12" s="194" t="s">
        <v>167</v>
      </c>
      <c r="AI12" s="194" t="s">
        <v>168</v>
      </c>
      <c r="AJ12" s="352"/>
      <c r="AK12" s="194" t="s">
        <v>180</v>
      </c>
      <c r="AL12" s="194" t="s">
        <v>181</v>
      </c>
      <c r="AM12" s="194" t="s">
        <v>182</v>
      </c>
      <c r="AN12" s="194" t="s">
        <v>183</v>
      </c>
      <c r="AO12" s="194" t="s">
        <v>162</v>
      </c>
      <c r="AP12" s="194" t="s">
        <v>163</v>
      </c>
      <c r="AQ12" s="194" t="s">
        <v>164</v>
      </c>
      <c r="AR12" s="194" t="s">
        <v>165</v>
      </c>
      <c r="AS12" s="352"/>
      <c r="AT12" s="194" t="s">
        <v>166</v>
      </c>
      <c r="AU12" s="194" t="s">
        <v>167</v>
      </c>
      <c r="AV12" s="194" t="s">
        <v>168</v>
      </c>
      <c r="AW12" s="352"/>
      <c r="AX12" s="194" t="s">
        <v>169</v>
      </c>
      <c r="AY12" s="194" t="s">
        <v>170</v>
      </c>
      <c r="AZ12" s="194" t="s">
        <v>171</v>
      </c>
      <c r="BA12" s="195" t="s">
        <v>184</v>
      </c>
    </row>
    <row r="13" spans="1:53" ht="15" customHeight="1">
      <c r="A13" s="358"/>
      <c r="B13" s="233">
        <v>1</v>
      </c>
      <c r="C13" s="233">
        <v>2</v>
      </c>
      <c r="D13" s="233">
        <v>3</v>
      </c>
      <c r="E13" s="233">
        <v>4</v>
      </c>
      <c r="F13" s="233">
        <v>5</v>
      </c>
      <c r="G13" s="233">
        <v>6</v>
      </c>
      <c r="H13" s="233">
        <v>7</v>
      </c>
      <c r="I13" s="233">
        <v>8</v>
      </c>
      <c r="J13" s="233">
        <v>9</v>
      </c>
      <c r="K13" s="198">
        <v>10</v>
      </c>
      <c r="L13" s="198">
        <v>11</v>
      </c>
      <c r="M13" s="198">
        <v>12</v>
      </c>
      <c r="N13" s="198">
        <v>13</v>
      </c>
      <c r="O13" s="198">
        <v>14</v>
      </c>
      <c r="P13" s="198">
        <v>15</v>
      </c>
      <c r="Q13" s="198">
        <v>16</v>
      </c>
      <c r="R13" s="198">
        <v>17</v>
      </c>
      <c r="S13" s="199">
        <v>18</v>
      </c>
      <c r="T13" s="199">
        <v>19</v>
      </c>
      <c r="U13" s="198">
        <v>20</v>
      </c>
      <c r="V13" s="200">
        <v>21</v>
      </c>
      <c r="W13" s="198">
        <v>22</v>
      </c>
      <c r="X13" s="198">
        <v>23</v>
      </c>
      <c r="Y13" s="198">
        <v>24</v>
      </c>
      <c r="Z13" s="198">
        <v>25</v>
      </c>
      <c r="AA13" s="198">
        <v>26</v>
      </c>
      <c r="AB13" s="198">
        <v>27</v>
      </c>
      <c r="AC13" s="198">
        <v>27</v>
      </c>
      <c r="AD13" s="198">
        <v>29</v>
      </c>
      <c r="AE13" s="198">
        <v>30</v>
      </c>
      <c r="AF13" s="198">
        <v>31</v>
      </c>
      <c r="AG13" s="198">
        <v>32</v>
      </c>
      <c r="AH13" s="198">
        <v>33</v>
      </c>
      <c r="AI13" s="198">
        <v>34</v>
      </c>
      <c r="AJ13" s="198">
        <v>35</v>
      </c>
      <c r="AK13" s="198">
        <v>36</v>
      </c>
      <c r="AL13" s="198">
        <v>37</v>
      </c>
      <c r="AM13" s="198">
        <v>38</v>
      </c>
      <c r="AN13" s="198">
        <v>39</v>
      </c>
      <c r="AO13" s="200">
        <v>40</v>
      </c>
      <c r="AP13" s="198">
        <v>41</v>
      </c>
      <c r="AQ13" s="198">
        <v>42</v>
      </c>
      <c r="AR13" s="198">
        <v>43</v>
      </c>
      <c r="AS13" s="198">
        <v>44</v>
      </c>
      <c r="AT13" s="234">
        <v>45</v>
      </c>
      <c r="AU13" s="234">
        <v>46</v>
      </c>
      <c r="AV13" s="234">
        <v>47</v>
      </c>
      <c r="AW13" s="234">
        <v>48</v>
      </c>
      <c r="AX13" s="234">
        <v>49</v>
      </c>
      <c r="AY13" s="234">
        <v>50</v>
      </c>
      <c r="AZ13" s="234">
        <v>51</v>
      </c>
      <c r="BA13" s="234">
        <v>52</v>
      </c>
    </row>
    <row r="14" spans="1:53" ht="57.75" customHeight="1">
      <c r="A14" s="197">
        <v>1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107" t="s">
        <v>141</v>
      </c>
      <c r="M14" s="82"/>
      <c r="N14" s="82"/>
      <c r="O14" s="82"/>
      <c r="P14" s="82"/>
      <c r="Q14" s="82"/>
      <c r="R14" s="107" t="s">
        <v>141</v>
      </c>
      <c r="S14" s="231" t="s">
        <v>144</v>
      </c>
      <c r="T14" s="231" t="s">
        <v>144</v>
      </c>
      <c r="U14" s="82"/>
      <c r="V14" s="83"/>
      <c r="W14" s="82"/>
      <c r="X14" s="107"/>
      <c r="Y14" s="82"/>
      <c r="Z14" s="107" t="s">
        <v>141</v>
      </c>
      <c r="AA14" s="84"/>
      <c r="AB14" s="107" t="s">
        <v>141</v>
      </c>
      <c r="AC14" s="81"/>
      <c r="AD14" s="81"/>
      <c r="AE14" s="81"/>
      <c r="AF14" s="81"/>
      <c r="AG14" s="81"/>
      <c r="AH14" s="81"/>
      <c r="AI14" s="81"/>
      <c r="AJ14" s="81"/>
      <c r="AK14" s="81"/>
      <c r="AL14" s="84"/>
      <c r="AM14" s="84"/>
      <c r="AN14" s="84"/>
      <c r="AO14" s="84"/>
      <c r="AP14" s="107" t="s">
        <v>142</v>
      </c>
      <c r="AQ14" s="107" t="s">
        <v>142</v>
      </c>
      <c r="AR14" s="107" t="s">
        <v>146</v>
      </c>
      <c r="AS14" s="231" t="s">
        <v>144</v>
      </c>
      <c r="AT14" s="231" t="s">
        <v>144</v>
      </c>
      <c r="AU14" s="231" t="s">
        <v>144</v>
      </c>
      <c r="AV14" s="231" t="s">
        <v>144</v>
      </c>
      <c r="AW14" s="231" t="s">
        <v>144</v>
      </c>
      <c r="AX14" s="231" t="s">
        <v>144</v>
      </c>
      <c r="AY14" s="231" t="s">
        <v>144</v>
      </c>
      <c r="AZ14" s="231" t="s">
        <v>144</v>
      </c>
      <c r="BA14" s="231" t="s">
        <v>144</v>
      </c>
    </row>
    <row r="15" spans="1:53" ht="71.25" customHeight="1">
      <c r="A15" s="197">
        <v>2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107" t="s">
        <v>141</v>
      </c>
      <c r="M15" s="82"/>
      <c r="N15" s="230" t="s">
        <v>141</v>
      </c>
      <c r="O15" s="82"/>
      <c r="P15" s="230" t="s">
        <v>141</v>
      </c>
      <c r="Q15" s="84"/>
      <c r="R15" s="107" t="s">
        <v>141</v>
      </c>
      <c r="S15" s="231" t="s">
        <v>144</v>
      </c>
      <c r="T15" s="231" t="s">
        <v>144</v>
      </c>
      <c r="U15" s="84"/>
      <c r="V15" s="84"/>
      <c r="W15" s="84"/>
      <c r="X15" s="82"/>
      <c r="Y15" s="82"/>
      <c r="Z15" s="82"/>
      <c r="AA15" s="84"/>
      <c r="AB15" s="84"/>
      <c r="AC15" s="85"/>
      <c r="AD15" s="85"/>
      <c r="AE15" s="85"/>
      <c r="AF15" s="107" t="s">
        <v>142</v>
      </c>
      <c r="AG15" s="107" t="s">
        <v>142</v>
      </c>
      <c r="AH15" s="107" t="s">
        <v>142</v>
      </c>
      <c r="AI15" s="107" t="s">
        <v>142</v>
      </c>
      <c r="AJ15" s="107" t="s">
        <v>142</v>
      </c>
      <c r="AK15" s="107" t="s">
        <v>142</v>
      </c>
      <c r="AL15" s="107" t="s">
        <v>142</v>
      </c>
      <c r="AM15" s="107" t="s">
        <v>142</v>
      </c>
      <c r="AN15" s="107" t="s">
        <v>142</v>
      </c>
      <c r="AO15" s="107" t="s">
        <v>142</v>
      </c>
      <c r="AP15" s="107" t="s">
        <v>142</v>
      </c>
      <c r="AQ15" s="107" t="s">
        <v>142</v>
      </c>
      <c r="AR15" s="107" t="s">
        <v>146</v>
      </c>
      <c r="AS15" s="231" t="s">
        <v>144</v>
      </c>
      <c r="AT15" s="231" t="s">
        <v>144</v>
      </c>
      <c r="AU15" s="231" t="s">
        <v>144</v>
      </c>
      <c r="AV15" s="231" t="s">
        <v>144</v>
      </c>
      <c r="AW15" s="231" t="s">
        <v>144</v>
      </c>
      <c r="AX15" s="231" t="s">
        <v>144</v>
      </c>
      <c r="AY15" s="231" t="s">
        <v>144</v>
      </c>
      <c r="AZ15" s="231" t="s">
        <v>144</v>
      </c>
      <c r="BA15" s="231" t="s">
        <v>144</v>
      </c>
    </row>
    <row r="16" spans="1:53" ht="72" customHeight="1">
      <c r="A16" s="197">
        <v>3</v>
      </c>
      <c r="B16" s="82"/>
      <c r="C16" s="82"/>
      <c r="D16" s="82"/>
      <c r="E16" s="82"/>
      <c r="F16" s="82"/>
      <c r="G16" s="82"/>
      <c r="H16" s="82"/>
      <c r="I16" s="107" t="s">
        <v>141</v>
      </c>
      <c r="J16" s="82"/>
      <c r="K16" s="107" t="s">
        <v>141</v>
      </c>
      <c r="L16" s="82"/>
      <c r="M16" s="107" t="s">
        <v>141</v>
      </c>
      <c r="N16" s="82"/>
      <c r="O16" s="107" t="s">
        <v>141</v>
      </c>
      <c r="P16" s="84"/>
      <c r="Q16" s="84"/>
      <c r="R16" s="229"/>
      <c r="S16" s="231" t="s">
        <v>144</v>
      </c>
      <c r="T16" s="231" t="s">
        <v>144</v>
      </c>
      <c r="U16" s="84"/>
      <c r="V16" s="84"/>
      <c r="W16" s="82"/>
      <c r="X16" s="82"/>
      <c r="Y16" s="82"/>
      <c r="Z16" s="82"/>
      <c r="AA16" s="84"/>
      <c r="AB16" s="84"/>
      <c r="AC16" s="107" t="s">
        <v>142</v>
      </c>
      <c r="AD16" s="107" t="s">
        <v>142</v>
      </c>
      <c r="AE16" s="107" t="s">
        <v>142</v>
      </c>
      <c r="AF16" s="107" t="s">
        <v>142</v>
      </c>
      <c r="AG16" s="107" t="s">
        <v>142</v>
      </c>
      <c r="AH16" s="107" t="s">
        <v>142</v>
      </c>
      <c r="AI16" s="107" t="s">
        <v>142</v>
      </c>
      <c r="AJ16" s="107" t="s">
        <v>142</v>
      </c>
      <c r="AK16" s="107" t="s">
        <v>142</v>
      </c>
      <c r="AL16" s="107" t="s">
        <v>142</v>
      </c>
      <c r="AM16" s="107" t="s">
        <v>142</v>
      </c>
      <c r="AN16" s="107" t="s">
        <v>142</v>
      </c>
      <c r="AO16" s="107" t="s">
        <v>142</v>
      </c>
      <c r="AP16" s="107" t="s">
        <v>146</v>
      </c>
      <c r="AQ16" s="107" t="s">
        <v>148</v>
      </c>
      <c r="AR16" s="107" t="s">
        <v>148</v>
      </c>
      <c r="AS16" s="196"/>
      <c r="AT16" s="232"/>
      <c r="AU16" s="232"/>
      <c r="AV16" s="232"/>
      <c r="AW16" s="232"/>
      <c r="AX16" s="232"/>
      <c r="AY16" s="232"/>
      <c r="AZ16" s="232"/>
      <c r="BA16" s="232"/>
    </row>
    <row r="19" spans="2:13" ht="18.75">
      <c r="B19" s="325"/>
      <c r="C19" s="325"/>
      <c r="D19" s="192"/>
      <c r="E19" s="86"/>
      <c r="F19" s="86"/>
      <c r="G19" s="86"/>
    </row>
    <row r="20" spans="2:13" ht="18.75">
      <c r="B20" s="86"/>
      <c r="C20" s="86"/>
      <c r="D20" s="191"/>
      <c r="E20" s="86"/>
      <c r="F20" s="354" t="s">
        <v>150</v>
      </c>
      <c r="G20" s="354"/>
      <c r="H20" s="354"/>
      <c r="I20" s="354"/>
      <c r="J20" s="354"/>
      <c r="K20" s="354"/>
      <c r="L20" s="354"/>
    </row>
    <row r="21" spans="2:13">
      <c r="D21" s="23" t="s">
        <v>141</v>
      </c>
      <c r="E21" s="23"/>
      <c r="F21" s="23" t="s">
        <v>72</v>
      </c>
      <c r="G21" s="23"/>
      <c r="H21" s="23"/>
      <c r="I21" s="23"/>
      <c r="J21" s="23"/>
      <c r="K21" s="23"/>
      <c r="L21" s="23"/>
      <c r="M21" s="23"/>
    </row>
    <row r="22" spans="2:13">
      <c r="D22" s="23" t="s">
        <v>142</v>
      </c>
      <c r="E22" s="23"/>
      <c r="F22" s="23" t="s">
        <v>143</v>
      </c>
      <c r="G22" s="23"/>
      <c r="H22" s="23"/>
      <c r="I22" s="23"/>
      <c r="J22" s="23"/>
      <c r="K22" s="23"/>
      <c r="L22" s="23"/>
      <c r="M22" s="23"/>
    </row>
    <row r="23" spans="2:13">
      <c r="D23" s="23" t="s">
        <v>144</v>
      </c>
      <c r="E23" s="23"/>
      <c r="F23" s="23" t="s">
        <v>145</v>
      </c>
      <c r="G23" s="23"/>
      <c r="H23" s="23"/>
      <c r="I23" s="23"/>
      <c r="J23" s="23"/>
      <c r="K23" s="23"/>
      <c r="L23" s="23"/>
      <c r="M23" s="23"/>
    </row>
    <row r="24" spans="2:13">
      <c r="D24" s="23" t="s">
        <v>146</v>
      </c>
      <c r="E24" s="23"/>
      <c r="F24" s="23" t="s">
        <v>147</v>
      </c>
      <c r="G24" s="23"/>
      <c r="H24" s="23"/>
      <c r="I24" s="23"/>
      <c r="J24" s="23"/>
      <c r="K24" s="23"/>
      <c r="L24" s="23"/>
      <c r="M24" s="23"/>
    </row>
    <row r="25" spans="2:13">
      <c r="D25" s="23" t="s">
        <v>148</v>
      </c>
      <c r="E25" s="23"/>
      <c r="F25" s="23" t="s">
        <v>149</v>
      </c>
      <c r="G25" s="23"/>
      <c r="H25" s="23"/>
      <c r="I25" s="23"/>
      <c r="J25" s="23"/>
      <c r="K25" s="23"/>
      <c r="L25" s="23"/>
      <c r="M25" s="23"/>
    </row>
  </sheetData>
  <mergeCells count="27">
    <mergeCell ref="B4:AJ9"/>
    <mergeCell ref="A11:A13"/>
    <mergeCell ref="AK11:AN11"/>
    <mergeCell ref="X11:Z11"/>
    <mergeCell ref="AA11:AA12"/>
    <mergeCell ref="AB11:AE11"/>
    <mergeCell ref="AF11:AF12"/>
    <mergeCell ref="AG11:AI11"/>
    <mergeCell ref="AJ11:AJ12"/>
    <mergeCell ref="O11:R11"/>
    <mergeCell ref="S11:S12"/>
    <mergeCell ref="T11:V11"/>
    <mergeCell ref="W11:W12"/>
    <mergeCell ref="F20:L20"/>
    <mergeCell ref="B19:C19"/>
    <mergeCell ref="B11:E11"/>
    <mergeCell ref="F11:F12"/>
    <mergeCell ref="G11:I11"/>
    <mergeCell ref="J11:J12"/>
    <mergeCell ref="K11:M11"/>
    <mergeCell ref="AQ2:BA2"/>
    <mergeCell ref="AO11:AR11"/>
    <mergeCell ref="AS11:AS12"/>
    <mergeCell ref="AT11:AV11"/>
    <mergeCell ref="AW11:AW12"/>
    <mergeCell ref="AX11:BA11"/>
    <mergeCell ref="AN3:BA4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T75"/>
  <sheetViews>
    <sheetView tabSelected="1" view="pageLayout" topLeftCell="A61" zoomScale="78" zoomScaleNormal="98" zoomScalePageLayoutView="78" workbookViewId="0">
      <selection activeCell="W72" sqref="W72"/>
    </sheetView>
  </sheetViews>
  <sheetFormatPr defaultRowHeight="15"/>
  <cols>
    <col min="1" max="1" width="12.28515625" customWidth="1"/>
    <col min="2" max="2" width="43.7109375" customWidth="1"/>
    <col min="3" max="3" width="9" customWidth="1"/>
    <col min="4" max="4" width="6.85546875" customWidth="1"/>
    <col min="5" max="5" width="6.7109375" customWidth="1"/>
    <col min="6" max="6" width="7" customWidth="1"/>
    <col min="7" max="7" width="7.140625" customWidth="1"/>
    <col min="8" max="8" width="7.85546875" customWidth="1"/>
    <col min="9" max="9" width="6.5703125" customWidth="1"/>
    <col min="10" max="10" width="6.7109375" customWidth="1"/>
    <col min="11" max="11" width="7" customWidth="1"/>
    <col min="12" max="12" width="6.85546875" customWidth="1"/>
    <col min="13" max="13" width="7.28515625" customWidth="1"/>
    <col min="14" max="14" width="6.85546875" customWidth="1"/>
    <col min="15" max="15" width="6.7109375" customWidth="1"/>
    <col min="16" max="16" width="7.5703125" customWidth="1"/>
    <col min="17" max="17" width="6.7109375" customWidth="1"/>
    <col min="18" max="18" width="6.85546875" customWidth="1"/>
    <col min="19" max="19" width="7.7109375" customWidth="1"/>
    <col min="20" max="20" width="7" customWidth="1"/>
  </cols>
  <sheetData>
    <row r="1" spans="1:20" ht="16.5" thickBot="1">
      <c r="A1" s="1"/>
      <c r="B1" s="324" t="s">
        <v>59</v>
      </c>
      <c r="C1" s="324"/>
      <c r="D1" s="324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  <c r="Q1" s="325"/>
      <c r="R1" s="325"/>
      <c r="S1" s="1"/>
      <c r="T1" s="1"/>
    </row>
    <row r="2" spans="1:20">
      <c r="A2" s="282" t="s">
        <v>0</v>
      </c>
      <c r="B2" s="297" t="s">
        <v>74</v>
      </c>
      <c r="C2" s="301" t="s">
        <v>75</v>
      </c>
      <c r="D2" s="302"/>
      <c r="E2" s="303"/>
      <c r="F2" s="301" t="s">
        <v>1</v>
      </c>
      <c r="G2" s="302"/>
      <c r="H2" s="302"/>
      <c r="I2" s="302"/>
      <c r="J2" s="302"/>
      <c r="K2" s="277" t="s">
        <v>80</v>
      </c>
      <c r="L2" s="277"/>
      <c r="M2" s="277"/>
      <c r="N2" s="277"/>
      <c r="O2" s="277"/>
      <c r="P2" s="277"/>
      <c r="Q2" s="277"/>
      <c r="R2" s="277"/>
      <c r="S2" s="277"/>
      <c r="T2" s="277" t="s">
        <v>98</v>
      </c>
    </row>
    <row r="3" spans="1:20">
      <c r="A3" s="283"/>
      <c r="B3" s="298"/>
      <c r="C3" s="299"/>
      <c r="D3" s="304"/>
      <c r="E3" s="305"/>
      <c r="F3" s="299"/>
      <c r="G3" s="304"/>
      <c r="H3" s="304"/>
      <c r="I3" s="304"/>
      <c r="J3" s="304"/>
      <c r="K3" s="277"/>
      <c r="L3" s="277"/>
      <c r="M3" s="277"/>
      <c r="N3" s="277"/>
      <c r="O3" s="277"/>
      <c r="P3" s="277"/>
      <c r="Q3" s="277"/>
      <c r="R3" s="277"/>
      <c r="S3" s="277"/>
      <c r="T3" s="277"/>
    </row>
    <row r="4" spans="1:20">
      <c r="A4" s="283"/>
      <c r="B4" s="298"/>
      <c r="C4" s="299"/>
      <c r="D4" s="304"/>
      <c r="E4" s="305"/>
      <c r="F4" s="299"/>
      <c r="G4" s="304"/>
      <c r="H4" s="304"/>
      <c r="I4" s="304"/>
      <c r="J4" s="304"/>
      <c r="K4" s="277"/>
      <c r="L4" s="277"/>
      <c r="M4" s="277"/>
      <c r="N4" s="277"/>
      <c r="O4" s="277"/>
      <c r="P4" s="277"/>
      <c r="Q4" s="277"/>
      <c r="R4" s="277"/>
      <c r="S4" s="277"/>
      <c r="T4" s="277"/>
    </row>
    <row r="5" spans="1:20" ht="15.75" thickBot="1">
      <c r="A5" s="283"/>
      <c r="B5" s="298"/>
      <c r="C5" s="306"/>
      <c r="D5" s="307"/>
      <c r="E5" s="308"/>
      <c r="F5" s="345"/>
      <c r="G5" s="346"/>
      <c r="H5" s="346"/>
      <c r="I5" s="346"/>
      <c r="J5" s="346"/>
      <c r="K5" s="277"/>
      <c r="L5" s="277"/>
      <c r="M5" s="277"/>
      <c r="N5" s="277"/>
      <c r="O5" s="277"/>
      <c r="P5" s="277"/>
      <c r="Q5" s="277"/>
      <c r="R5" s="277"/>
      <c r="S5" s="277"/>
      <c r="T5" s="277"/>
    </row>
    <row r="6" spans="1:20">
      <c r="A6" s="283"/>
      <c r="B6" s="299"/>
      <c r="C6" s="309" t="s">
        <v>76</v>
      </c>
      <c r="D6" s="309" t="s">
        <v>77</v>
      </c>
      <c r="E6" s="309" t="s">
        <v>78</v>
      </c>
      <c r="F6" s="285" t="s">
        <v>2</v>
      </c>
      <c r="G6" s="282" t="s">
        <v>3</v>
      </c>
      <c r="H6" s="291" t="s">
        <v>4</v>
      </c>
      <c r="I6" s="292"/>
      <c r="J6" s="293"/>
      <c r="K6" s="287" t="s">
        <v>5</v>
      </c>
      <c r="L6" s="288"/>
      <c r="M6" s="312" t="s">
        <v>79</v>
      </c>
      <c r="N6" s="287" t="s">
        <v>6</v>
      </c>
      <c r="O6" s="288"/>
      <c r="P6" s="312" t="s">
        <v>79</v>
      </c>
      <c r="Q6" s="287" t="s">
        <v>7</v>
      </c>
      <c r="R6" s="347"/>
      <c r="S6" s="314" t="s">
        <v>79</v>
      </c>
      <c r="T6" s="277"/>
    </row>
    <row r="7" spans="1:20" ht="15.75" thickBot="1">
      <c r="A7" s="283"/>
      <c r="B7" s="299"/>
      <c r="C7" s="310"/>
      <c r="D7" s="310"/>
      <c r="E7" s="310"/>
      <c r="F7" s="286"/>
      <c r="G7" s="283"/>
      <c r="H7" s="294"/>
      <c r="I7" s="295"/>
      <c r="J7" s="296"/>
      <c r="K7" s="289"/>
      <c r="L7" s="290"/>
      <c r="M7" s="313"/>
      <c r="N7" s="289"/>
      <c r="O7" s="290"/>
      <c r="P7" s="313"/>
      <c r="Q7" s="289"/>
      <c r="R7" s="348"/>
      <c r="S7" s="315"/>
      <c r="T7" s="277"/>
    </row>
    <row r="8" spans="1:20">
      <c r="A8" s="283"/>
      <c r="B8" s="299"/>
      <c r="C8" s="310"/>
      <c r="D8" s="310"/>
      <c r="E8" s="310"/>
      <c r="F8" s="286"/>
      <c r="G8" s="283"/>
      <c r="H8" s="282" t="s">
        <v>8</v>
      </c>
      <c r="I8" s="278" t="s">
        <v>9</v>
      </c>
      <c r="J8" s="320"/>
      <c r="K8" s="280" t="s">
        <v>10</v>
      </c>
      <c r="L8" s="280" t="s">
        <v>11</v>
      </c>
      <c r="M8" s="313"/>
      <c r="N8" s="280" t="s">
        <v>12</v>
      </c>
      <c r="O8" s="280" t="s">
        <v>13</v>
      </c>
      <c r="P8" s="313"/>
      <c r="Q8" s="280" t="s">
        <v>35</v>
      </c>
      <c r="R8" s="278" t="s">
        <v>36</v>
      </c>
      <c r="S8" s="315"/>
      <c r="T8" s="277"/>
    </row>
    <row r="9" spans="1:20">
      <c r="A9" s="283"/>
      <c r="B9" s="299"/>
      <c r="C9" s="310"/>
      <c r="D9" s="310"/>
      <c r="E9" s="310"/>
      <c r="F9" s="286"/>
      <c r="G9" s="283"/>
      <c r="H9" s="283"/>
      <c r="I9" s="279"/>
      <c r="J9" s="321"/>
      <c r="K9" s="281"/>
      <c r="L9" s="281"/>
      <c r="M9" s="313"/>
      <c r="N9" s="281"/>
      <c r="O9" s="281"/>
      <c r="P9" s="313"/>
      <c r="Q9" s="281"/>
      <c r="R9" s="279"/>
      <c r="S9" s="315"/>
      <c r="T9" s="277"/>
    </row>
    <row r="10" spans="1:20" ht="15.75" thickBot="1">
      <c r="A10" s="283"/>
      <c r="B10" s="299"/>
      <c r="C10" s="310"/>
      <c r="D10" s="310"/>
      <c r="E10" s="310"/>
      <c r="F10" s="286"/>
      <c r="G10" s="283"/>
      <c r="H10" s="283"/>
      <c r="I10" s="322"/>
      <c r="J10" s="323"/>
      <c r="K10" s="2"/>
      <c r="L10" s="3"/>
      <c r="M10" s="313"/>
      <c r="N10" s="4"/>
      <c r="O10" s="4"/>
      <c r="P10" s="313"/>
      <c r="Q10" s="4"/>
      <c r="R10" s="93"/>
      <c r="S10" s="315"/>
      <c r="T10" s="277"/>
    </row>
    <row r="11" spans="1:20">
      <c r="A11" s="283"/>
      <c r="B11" s="299"/>
      <c r="C11" s="310"/>
      <c r="D11" s="310"/>
      <c r="E11" s="310"/>
      <c r="F11" s="286"/>
      <c r="G11" s="283"/>
      <c r="H11" s="283"/>
      <c r="I11" s="317" t="s">
        <v>14</v>
      </c>
      <c r="J11" s="317" t="s">
        <v>15</v>
      </c>
      <c r="K11" s="5"/>
      <c r="L11" s="6"/>
      <c r="M11" s="313"/>
      <c r="N11" s="6"/>
      <c r="O11" s="6"/>
      <c r="P11" s="313"/>
      <c r="Q11" s="6"/>
      <c r="R11" s="94"/>
      <c r="S11" s="315"/>
      <c r="T11" s="277"/>
    </row>
    <row r="12" spans="1:20">
      <c r="A12" s="283"/>
      <c r="B12" s="299"/>
      <c r="C12" s="310"/>
      <c r="D12" s="310"/>
      <c r="E12" s="310"/>
      <c r="F12" s="286"/>
      <c r="G12" s="283"/>
      <c r="H12" s="283"/>
      <c r="I12" s="318"/>
      <c r="J12" s="318"/>
      <c r="K12" s="6"/>
      <c r="L12" s="6"/>
      <c r="M12" s="313"/>
      <c r="N12" s="6"/>
      <c r="O12" s="6"/>
      <c r="P12" s="313"/>
      <c r="Q12" s="6"/>
      <c r="R12" s="94"/>
      <c r="S12" s="315"/>
      <c r="T12" s="277"/>
    </row>
    <row r="13" spans="1:20">
      <c r="A13" s="283"/>
      <c r="B13" s="299"/>
      <c r="C13" s="310"/>
      <c r="D13" s="310"/>
      <c r="E13" s="310"/>
      <c r="F13" s="286"/>
      <c r="G13" s="283"/>
      <c r="H13" s="283"/>
      <c r="I13" s="318"/>
      <c r="J13" s="318"/>
      <c r="K13" s="6">
        <v>17</v>
      </c>
      <c r="L13" s="6">
        <v>23</v>
      </c>
      <c r="M13" s="313"/>
      <c r="N13" s="6">
        <v>17</v>
      </c>
      <c r="O13" s="6">
        <v>23</v>
      </c>
      <c r="P13" s="313"/>
      <c r="Q13" s="6">
        <v>17</v>
      </c>
      <c r="R13" s="94">
        <v>23</v>
      </c>
      <c r="S13" s="315"/>
      <c r="T13" s="277"/>
    </row>
    <row r="14" spans="1:20">
      <c r="A14" s="283"/>
      <c r="B14" s="299"/>
      <c r="C14" s="310"/>
      <c r="D14" s="310"/>
      <c r="E14" s="310"/>
      <c r="F14" s="286"/>
      <c r="G14" s="283"/>
      <c r="H14" s="283"/>
      <c r="I14" s="318"/>
      <c r="J14" s="318"/>
      <c r="K14" s="6" t="s">
        <v>16</v>
      </c>
      <c r="L14" s="6" t="s">
        <v>16</v>
      </c>
      <c r="M14" s="313"/>
      <c r="N14" s="6" t="s">
        <v>16</v>
      </c>
      <c r="O14" s="6" t="s">
        <v>16</v>
      </c>
      <c r="P14" s="313"/>
      <c r="Q14" s="6" t="s">
        <v>16</v>
      </c>
      <c r="R14" s="94" t="s">
        <v>16</v>
      </c>
      <c r="S14" s="315"/>
      <c r="T14" s="277"/>
    </row>
    <row r="15" spans="1:20">
      <c r="A15" s="283"/>
      <c r="B15" s="299"/>
      <c r="C15" s="310"/>
      <c r="D15" s="310"/>
      <c r="E15" s="310"/>
      <c r="F15" s="286"/>
      <c r="G15" s="283"/>
      <c r="H15" s="283"/>
      <c r="I15" s="318"/>
      <c r="J15" s="318"/>
      <c r="K15" s="7"/>
      <c r="L15" s="7"/>
      <c r="M15" s="313"/>
      <c r="N15" s="7"/>
      <c r="O15" s="7"/>
      <c r="P15" s="313"/>
      <c r="Q15" s="7"/>
      <c r="R15" s="95"/>
      <c r="S15" s="315"/>
      <c r="T15" s="277"/>
    </row>
    <row r="16" spans="1:20">
      <c r="A16" s="283"/>
      <c r="B16" s="299"/>
      <c r="C16" s="311"/>
      <c r="D16" s="311"/>
      <c r="E16" s="311"/>
      <c r="F16" s="286"/>
      <c r="G16" s="283"/>
      <c r="H16" s="283"/>
      <c r="I16" s="318"/>
      <c r="J16" s="318"/>
      <c r="K16" s="7"/>
      <c r="L16" s="7"/>
      <c r="M16" s="313"/>
      <c r="N16" s="7"/>
      <c r="O16" s="7"/>
      <c r="P16" s="313"/>
      <c r="Q16" s="7"/>
      <c r="R16" s="95"/>
      <c r="S16" s="316"/>
      <c r="T16" s="277"/>
    </row>
    <row r="17" spans="1:20" ht="15.75" thickBot="1">
      <c r="A17" s="284"/>
      <c r="B17" s="300"/>
      <c r="C17" s="245"/>
      <c r="D17" s="245"/>
      <c r="E17" s="92"/>
      <c r="F17" s="284"/>
      <c r="G17" s="284"/>
      <c r="H17" s="284"/>
      <c r="I17" s="319"/>
      <c r="J17" s="319"/>
      <c r="K17" s="8"/>
      <c r="L17" s="8"/>
      <c r="M17" s="8"/>
      <c r="N17" s="8"/>
      <c r="O17" s="8"/>
      <c r="P17" s="8"/>
      <c r="Q17" s="8"/>
      <c r="R17" s="96"/>
      <c r="S17" s="104"/>
      <c r="T17" s="268"/>
    </row>
    <row r="18" spans="1:20" ht="15.75" thickBot="1">
      <c r="A18" s="9">
        <v>1</v>
      </c>
      <c r="B18" s="10">
        <v>2</v>
      </c>
      <c r="C18" s="10">
        <v>3</v>
      </c>
      <c r="D18" s="10">
        <v>4</v>
      </c>
      <c r="E18" s="10">
        <v>5</v>
      </c>
      <c r="F18" s="10">
        <v>6</v>
      </c>
      <c r="G18" s="10">
        <v>7</v>
      </c>
      <c r="H18" s="10">
        <v>8</v>
      </c>
      <c r="I18" s="10">
        <v>9</v>
      </c>
      <c r="J18" s="10">
        <v>10</v>
      </c>
      <c r="K18" s="11">
        <v>11</v>
      </c>
      <c r="L18" s="11">
        <v>12</v>
      </c>
      <c r="M18" s="11">
        <v>13</v>
      </c>
      <c r="N18" s="10">
        <v>14</v>
      </c>
      <c r="O18" s="10">
        <v>15</v>
      </c>
      <c r="P18" s="10">
        <v>16</v>
      </c>
      <c r="Q18" s="11">
        <v>17</v>
      </c>
      <c r="R18" s="97">
        <v>18</v>
      </c>
      <c r="S18" s="108">
        <v>19</v>
      </c>
      <c r="T18" s="108">
        <v>20</v>
      </c>
    </row>
    <row r="19" spans="1:20" ht="18" customHeight="1">
      <c r="A19" s="266" t="s">
        <v>84</v>
      </c>
      <c r="B19" s="12" t="s">
        <v>17</v>
      </c>
      <c r="C19" s="164"/>
      <c r="D19" s="164">
        <v>11</v>
      </c>
      <c r="E19" s="13" t="s">
        <v>115</v>
      </c>
      <c r="F19" s="14">
        <f>F20+F30+F37</f>
        <v>3075</v>
      </c>
      <c r="G19" s="14">
        <f>G20+G30+G37</f>
        <v>1083</v>
      </c>
      <c r="H19" s="14">
        <f>SUM(H20,H30,H37)</f>
        <v>2052</v>
      </c>
      <c r="I19" s="14">
        <f>I20+I30+I37</f>
        <v>1210</v>
      </c>
      <c r="J19" s="14">
        <f>J20+J30+J37</f>
        <v>842</v>
      </c>
      <c r="K19" s="14">
        <f>K20+K30+K37</f>
        <v>324</v>
      </c>
      <c r="L19" s="14">
        <f>L20+L30+L37</f>
        <v>482</v>
      </c>
      <c r="M19" s="140">
        <f>SUM(M20+M30+M37)</f>
        <v>806</v>
      </c>
      <c r="N19" s="14">
        <f>N20+N30+N37</f>
        <v>324</v>
      </c>
      <c r="O19" s="14">
        <f>O20+O30+O37</f>
        <v>331</v>
      </c>
      <c r="P19" s="154">
        <f>SUM(P20+P30+P37)</f>
        <v>655</v>
      </c>
      <c r="Q19" s="14">
        <f>Q20+Q30+Q37</f>
        <v>269</v>
      </c>
      <c r="R19" s="98">
        <f>R20+R30+R37</f>
        <v>322</v>
      </c>
      <c r="S19" s="267">
        <f>SUM(S20+S30+S37)</f>
        <v>591</v>
      </c>
      <c r="T19" s="104"/>
    </row>
    <row r="20" spans="1:20">
      <c r="A20" s="114" t="s">
        <v>83</v>
      </c>
      <c r="B20" s="109" t="s">
        <v>82</v>
      </c>
      <c r="C20" s="138"/>
      <c r="D20" s="225">
        <v>6</v>
      </c>
      <c r="E20" s="226" t="s">
        <v>113</v>
      </c>
      <c r="F20" s="52">
        <f>SUM(F21:F28)</f>
        <v>1784</v>
      </c>
      <c r="G20" s="52">
        <f>SUM(G21:G29)</f>
        <v>653</v>
      </c>
      <c r="H20" s="52">
        <f>SUM(H21:H28)</f>
        <v>1191</v>
      </c>
      <c r="I20" s="52">
        <f>SUM(I21:I28)</f>
        <v>644</v>
      </c>
      <c r="J20" s="52">
        <f>SUM(J21:J28)</f>
        <v>547</v>
      </c>
      <c r="K20" s="52">
        <f>SUM(K21:K28)</f>
        <v>208</v>
      </c>
      <c r="L20" s="52">
        <f>SUM(L21:L28)</f>
        <v>312</v>
      </c>
      <c r="M20" s="70">
        <f t="shared" ref="M20:M28" si="0">SUM(K20:L20)</f>
        <v>520</v>
      </c>
      <c r="N20" s="52">
        <f>SUM(N21:N27)</f>
        <v>230</v>
      </c>
      <c r="O20" s="52">
        <f>SUM(O21:O27)</f>
        <v>211</v>
      </c>
      <c r="P20" s="70">
        <f>SUM(P21:P27)</f>
        <v>441</v>
      </c>
      <c r="Q20" s="52">
        <f>SUM(Q21:Q26)</f>
        <v>108</v>
      </c>
      <c r="R20" s="265">
        <f>SUM(R21:R26)</f>
        <v>122</v>
      </c>
      <c r="S20" s="150">
        <f>SUM(S21:S26)</f>
        <v>230</v>
      </c>
      <c r="T20" s="84"/>
    </row>
    <row r="21" spans="1:20" ht="18" customHeight="1">
      <c r="A21" s="115" t="s">
        <v>85</v>
      </c>
      <c r="B21" s="67" t="s">
        <v>209</v>
      </c>
      <c r="C21" s="15"/>
      <c r="D21" s="15"/>
      <c r="E21" s="16" t="s">
        <v>108</v>
      </c>
      <c r="F21" s="246">
        <v>171</v>
      </c>
      <c r="G21" s="246">
        <v>57</v>
      </c>
      <c r="H21" s="18">
        <v>114</v>
      </c>
      <c r="I21" s="246">
        <v>66</v>
      </c>
      <c r="J21" s="246">
        <v>48</v>
      </c>
      <c r="K21" s="19">
        <v>20</v>
      </c>
      <c r="L21" s="19">
        <v>34</v>
      </c>
      <c r="M21" s="135">
        <f t="shared" si="0"/>
        <v>54</v>
      </c>
      <c r="N21" s="246">
        <v>22</v>
      </c>
      <c r="O21" s="246">
        <v>38</v>
      </c>
      <c r="P21" s="135">
        <f t="shared" ref="P21:P27" si="1">SUM(N21:O21)</f>
        <v>60</v>
      </c>
      <c r="Q21" s="19"/>
      <c r="R21" s="99"/>
      <c r="S21" s="151"/>
      <c r="T21" s="84"/>
    </row>
    <row r="22" spans="1:20" ht="19.5" customHeight="1">
      <c r="A22" s="115" t="s">
        <v>86</v>
      </c>
      <c r="B22" s="67" t="s">
        <v>208</v>
      </c>
      <c r="C22" s="15"/>
      <c r="D22" s="67" t="s">
        <v>109</v>
      </c>
      <c r="E22" s="21"/>
      <c r="F22" s="246">
        <v>256</v>
      </c>
      <c r="G22" s="246">
        <v>85</v>
      </c>
      <c r="H22" s="18">
        <v>171</v>
      </c>
      <c r="I22" s="246">
        <v>171</v>
      </c>
      <c r="J22" s="246">
        <v>0</v>
      </c>
      <c r="K22" s="19">
        <v>30</v>
      </c>
      <c r="L22" s="19">
        <v>63</v>
      </c>
      <c r="M22" s="135">
        <f t="shared" si="0"/>
        <v>93</v>
      </c>
      <c r="N22" s="246">
        <v>56</v>
      </c>
      <c r="O22" s="246">
        <v>22</v>
      </c>
      <c r="P22" s="135">
        <f t="shared" si="1"/>
        <v>78</v>
      </c>
      <c r="Q22" s="19"/>
      <c r="R22" s="99"/>
      <c r="S22" s="151"/>
      <c r="T22" s="84"/>
    </row>
    <row r="23" spans="1:20" ht="18.75" customHeight="1">
      <c r="A23" s="115" t="s">
        <v>87</v>
      </c>
      <c r="B23" s="67" t="s">
        <v>18</v>
      </c>
      <c r="C23" s="15"/>
      <c r="D23" s="67" t="s">
        <v>110</v>
      </c>
      <c r="E23" s="22"/>
      <c r="F23" s="246">
        <v>256</v>
      </c>
      <c r="G23" s="246">
        <v>85</v>
      </c>
      <c r="H23" s="18">
        <v>171</v>
      </c>
      <c r="I23" s="246">
        <v>3</v>
      </c>
      <c r="J23" s="246">
        <v>168</v>
      </c>
      <c r="K23" s="19">
        <v>20</v>
      </c>
      <c r="L23" s="19">
        <v>20</v>
      </c>
      <c r="M23" s="135">
        <f t="shared" si="0"/>
        <v>40</v>
      </c>
      <c r="N23" s="246">
        <v>20</v>
      </c>
      <c r="O23" s="246">
        <v>20</v>
      </c>
      <c r="P23" s="135">
        <f t="shared" si="1"/>
        <v>40</v>
      </c>
      <c r="Q23" s="19">
        <v>46</v>
      </c>
      <c r="R23" s="99">
        <v>45</v>
      </c>
      <c r="S23" s="151">
        <f>SUM(Q23:R23)</f>
        <v>91</v>
      </c>
      <c r="T23" s="84"/>
    </row>
    <row r="24" spans="1:20" ht="18" customHeight="1">
      <c r="A24" s="115" t="s">
        <v>95</v>
      </c>
      <c r="B24" s="107" t="s">
        <v>49</v>
      </c>
      <c r="C24" s="30"/>
      <c r="D24" s="67"/>
      <c r="E24" s="16" t="s">
        <v>108</v>
      </c>
      <c r="F24" s="246">
        <v>427</v>
      </c>
      <c r="G24" s="246">
        <v>142</v>
      </c>
      <c r="H24" s="18">
        <v>285</v>
      </c>
      <c r="I24" s="246">
        <v>233</v>
      </c>
      <c r="J24" s="246">
        <v>52</v>
      </c>
      <c r="K24" s="19">
        <v>58</v>
      </c>
      <c r="L24" s="19">
        <v>76</v>
      </c>
      <c r="M24" s="135">
        <f t="shared" si="0"/>
        <v>134</v>
      </c>
      <c r="N24" s="246">
        <v>72</v>
      </c>
      <c r="O24" s="246">
        <v>79</v>
      </c>
      <c r="P24" s="135">
        <f t="shared" si="1"/>
        <v>151</v>
      </c>
      <c r="Q24" s="19"/>
      <c r="R24" s="99"/>
      <c r="S24" s="151"/>
      <c r="T24" s="84"/>
    </row>
    <row r="25" spans="1:20">
      <c r="A25" s="115" t="s">
        <v>88</v>
      </c>
      <c r="B25" s="67" t="s">
        <v>19</v>
      </c>
      <c r="C25" s="15"/>
      <c r="D25" s="67" t="s">
        <v>110</v>
      </c>
      <c r="E25" s="22"/>
      <c r="F25" s="33">
        <v>256</v>
      </c>
      <c r="G25" s="33">
        <v>85</v>
      </c>
      <c r="H25" s="69">
        <v>171</v>
      </c>
      <c r="I25" s="33">
        <v>69</v>
      </c>
      <c r="J25" s="33">
        <v>102</v>
      </c>
      <c r="K25" s="54">
        <v>28</v>
      </c>
      <c r="L25" s="54">
        <v>41</v>
      </c>
      <c r="M25" s="147">
        <f t="shared" si="0"/>
        <v>69</v>
      </c>
      <c r="N25" s="33"/>
      <c r="O25" s="33">
        <v>32</v>
      </c>
      <c r="P25" s="147">
        <f t="shared" si="1"/>
        <v>32</v>
      </c>
      <c r="Q25" s="54">
        <v>30</v>
      </c>
      <c r="R25" s="101">
        <v>40</v>
      </c>
      <c r="S25" s="151">
        <f>SUM(Q25:R25)</f>
        <v>70</v>
      </c>
      <c r="T25" s="84"/>
    </row>
    <row r="26" spans="1:20" ht="34.5" customHeight="1">
      <c r="A26" s="115" t="s">
        <v>89</v>
      </c>
      <c r="B26" s="67" t="s">
        <v>20</v>
      </c>
      <c r="C26" s="236" t="s">
        <v>111</v>
      </c>
      <c r="D26" s="67" t="s">
        <v>110</v>
      </c>
      <c r="E26" s="21"/>
      <c r="F26" s="33">
        <v>256</v>
      </c>
      <c r="G26" s="33">
        <v>85</v>
      </c>
      <c r="H26" s="69">
        <v>171</v>
      </c>
      <c r="I26" s="33">
        <v>10</v>
      </c>
      <c r="J26" s="33">
        <v>161</v>
      </c>
      <c r="K26" s="54">
        <v>20</v>
      </c>
      <c r="L26" s="54">
        <v>40</v>
      </c>
      <c r="M26" s="147">
        <f t="shared" si="0"/>
        <v>60</v>
      </c>
      <c r="N26" s="33">
        <v>22</v>
      </c>
      <c r="O26" s="33">
        <v>20</v>
      </c>
      <c r="P26" s="147">
        <f t="shared" si="1"/>
        <v>42</v>
      </c>
      <c r="Q26" s="54">
        <v>32</v>
      </c>
      <c r="R26" s="101">
        <v>37</v>
      </c>
      <c r="S26" s="151">
        <f>SUM(Q26:R26)</f>
        <v>69</v>
      </c>
      <c r="T26" s="84"/>
    </row>
    <row r="27" spans="1:20" ht="20.25" customHeight="1">
      <c r="A27" s="115" t="s">
        <v>90</v>
      </c>
      <c r="B27" s="67" t="s">
        <v>44</v>
      </c>
      <c r="C27" s="15"/>
      <c r="D27" s="67" t="s">
        <v>117</v>
      </c>
      <c r="E27" s="24"/>
      <c r="F27" s="246">
        <v>108</v>
      </c>
      <c r="G27" s="246">
        <v>36</v>
      </c>
      <c r="H27" s="18">
        <v>72</v>
      </c>
      <c r="I27" s="246">
        <v>56</v>
      </c>
      <c r="J27" s="246">
        <v>16</v>
      </c>
      <c r="K27" s="19">
        <v>14</v>
      </c>
      <c r="L27" s="19">
        <v>20</v>
      </c>
      <c r="M27" s="135">
        <f t="shared" si="0"/>
        <v>34</v>
      </c>
      <c r="N27" s="246">
        <v>38</v>
      </c>
      <c r="O27" s="246"/>
      <c r="P27" s="135">
        <f t="shared" si="1"/>
        <v>38</v>
      </c>
      <c r="Q27" s="19"/>
      <c r="R27" s="99"/>
      <c r="S27" s="151"/>
      <c r="T27" s="84"/>
    </row>
    <row r="28" spans="1:20" ht="18.75" customHeight="1">
      <c r="A28" s="115" t="s">
        <v>91</v>
      </c>
      <c r="B28" s="67" t="s">
        <v>47</v>
      </c>
      <c r="C28" s="15"/>
      <c r="D28" s="67" t="s">
        <v>114</v>
      </c>
      <c r="E28" s="22"/>
      <c r="F28" s="22">
        <f>SUM(G28:H28)</f>
        <v>54</v>
      </c>
      <c r="G28" s="246">
        <v>18</v>
      </c>
      <c r="H28" s="18">
        <v>36</v>
      </c>
      <c r="I28" s="246">
        <v>36</v>
      </c>
      <c r="J28" s="246">
        <v>0</v>
      </c>
      <c r="K28" s="19">
        <v>18</v>
      </c>
      <c r="L28" s="19">
        <v>18</v>
      </c>
      <c r="M28" s="135">
        <f t="shared" si="0"/>
        <v>36</v>
      </c>
      <c r="N28" s="246"/>
      <c r="O28" s="246"/>
      <c r="P28" s="135"/>
      <c r="Q28" s="19"/>
      <c r="R28" s="99"/>
      <c r="S28" s="151"/>
      <c r="T28" s="84"/>
    </row>
    <row r="29" spans="1:20" ht="32.25" customHeight="1">
      <c r="A29" s="115"/>
      <c r="B29" s="67" t="s">
        <v>97</v>
      </c>
      <c r="C29" s="15"/>
      <c r="D29" s="15"/>
      <c r="E29" s="22"/>
      <c r="F29" s="22"/>
      <c r="G29" s="246">
        <v>60</v>
      </c>
      <c r="H29" s="18"/>
      <c r="I29" s="246"/>
      <c r="J29" s="246"/>
      <c r="K29" s="19"/>
      <c r="L29" s="19"/>
      <c r="M29" s="135"/>
      <c r="N29" s="246"/>
      <c r="O29" s="246"/>
      <c r="P29" s="135"/>
      <c r="Q29" s="19"/>
      <c r="R29" s="99"/>
      <c r="S29" s="151"/>
      <c r="T29" s="84"/>
    </row>
    <row r="30" spans="1:20" ht="36" customHeight="1">
      <c r="A30" s="116"/>
      <c r="B30" s="25" t="s">
        <v>48</v>
      </c>
      <c r="C30" s="25"/>
      <c r="D30" s="163">
        <v>4</v>
      </c>
      <c r="E30" s="162" t="s">
        <v>116</v>
      </c>
      <c r="F30" s="156">
        <f t="shared" ref="F30:M30" si="2">SUM(F31:F36)</f>
        <v>972</v>
      </c>
      <c r="G30" s="156">
        <f t="shared" si="2"/>
        <v>324</v>
      </c>
      <c r="H30" s="156">
        <f t="shared" si="2"/>
        <v>648</v>
      </c>
      <c r="I30" s="156">
        <f t="shared" si="2"/>
        <v>426</v>
      </c>
      <c r="J30" s="156">
        <f t="shared" si="2"/>
        <v>222</v>
      </c>
      <c r="K30" s="156">
        <f t="shared" si="2"/>
        <v>80</v>
      </c>
      <c r="L30" s="156">
        <f t="shared" si="2"/>
        <v>134</v>
      </c>
      <c r="M30" s="70">
        <f t="shared" si="2"/>
        <v>214</v>
      </c>
      <c r="N30" s="156">
        <f>SUM(N31:N35)</f>
        <v>94</v>
      </c>
      <c r="O30" s="156">
        <f>SUM(O31:O35)</f>
        <v>120</v>
      </c>
      <c r="P30" s="70">
        <f>SUM(P31:P36)</f>
        <v>214</v>
      </c>
      <c r="Q30" s="156">
        <f>SUM(Q33:Q36)</f>
        <v>92</v>
      </c>
      <c r="R30" s="157">
        <f>SUM(R31:R36)</f>
        <v>128</v>
      </c>
      <c r="S30" s="150">
        <f>SUM(S31:S36)</f>
        <v>220</v>
      </c>
      <c r="T30" s="84"/>
    </row>
    <row r="31" spans="1:20" ht="17.25" customHeight="1">
      <c r="A31" s="117" t="s">
        <v>92</v>
      </c>
      <c r="B31" s="110" t="s">
        <v>73</v>
      </c>
      <c r="C31" s="146"/>
      <c r="D31" s="67" t="s">
        <v>110</v>
      </c>
      <c r="E31" s="126"/>
      <c r="F31" s="237">
        <v>51</v>
      </c>
      <c r="G31" s="237">
        <v>17</v>
      </c>
      <c r="H31" s="69">
        <v>34</v>
      </c>
      <c r="I31" s="237">
        <v>27</v>
      </c>
      <c r="J31" s="237">
        <v>7</v>
      </c>
      <c r="K31" s="156"/>
      <c r="L31" s="156"/>
      <c r="M31" s="70"/>
      <c r="N31" s="156"/>
      <c r="O31" s="156"/>
      <c r="P31" s="70"/>
      <c r="Q31" s="238"/>
      <c r="R31" s="248">
        <v>34</v>
      </c>
      <c r="S31" s="151">
        <v>34</v>
      </c>
      <c r="T31" s="84"/>
    </row>
    <row r="32" spans="1:20" ht="18.75" customHeight="1">
      <c r="A32" s="115" t="s">
        <v>93</v>
      </c>
      <c r="B32" s="134" t="s">
        <v>45</v>
      </c>
      <c r="C32" s="144"/>
      <c r="D32" s="67" t="s">
        <v>110</v>
      </c>
      <c r="E32" s="145"/>
      <c r="F32" s="237">
        <v>210</v>
      </c>
      <c r="G32" s="237">
        <v>70</v>
      </c>
      <c r="H32" s="69">
        <v>140</v>
      </c>
      <c r="I32" s="237">
        <v>44</v>
      </c>
      <c r="J32" s="237">
        <v>96</v>
      </c>
      <c r="K32" s="238">
        <v>22</v>
      </c>
      <c r="L32" s="238">
        <v>34</v>
      </c>
      <c r="M32" s="147">
        <f>SUM(K32:L32)</f>
        <v>56</v>
      </c>
      <c r="N32" s="237">
        <v>12</v>
      </c>
      <c r="O32" s="237">
        <v>30</v>
      </c>
      <c r="P32" s="147">
        <f>SUM(N32:O32)</f>
        <v>42</v>
      </c>
      <c r="Q32" s="54"/>
      <c r="R32" s="101">
        <v>42</v>
      </c>
      <c r="S32" s="151">
        <f>SUM(Q32:R32)</f>
        <v>42</v>
      </c>
      <c r="T32" s="84"/>
    </row>
    <row r="33" spans="1:20" ht="15" customHeight="1">
      <c r="A33" s="115" t="s">
        <v>94</v>
      </c>
      <c r="B33" s="67" t="s">
        <v>46</v>
      </c>
      <c r="C33" s="15"/>
      <c r="D33" s="15"/>
      <c r="E33" s="16" t="s">
        <v>108</v>
      </c>
      <c r="F33" s="33">
        <v>270</v>
      </c>
      <c r="G33" s="33">
        <v>90</v>
      </c>
      <c r="H33" s="69">
        <v>180</v>
      </c>
      <c r="I33" s="237">
        <v>138</v>
      </c>
      <c r="J33" s="237">
        <v>42</v>
      </c>
      <c r="K33" s="238">
        <v>40</v>
      </c>
      <c r="L33" s="238">
        <v>50</v>
      </c>
      <c r="M33" s="147">
        <f>SUM(K33:L33)</f>
        <v>90</v>
      </c>
      <c r="N33" s="33">
        <v>36</v>
      </c>
      <c r="O33" s="33">
        <v>54</v>
      </c>
      <c r="P33" s="147">
        <f>SUM(N33:O33)</f>
        <v>90</v>
      </c>
      <c r="Q33" s="54"/>
      <c r="R33" s="101"/>
      <c r="S33" s="151"/>
      <c r="T33" s="84"/>
    </row>
    <row r="34" spans="1:20">
      <c r="A34" s="115" t="s">
        <v>202</v>
      </c>
      <c r="B34" s="134" t="s">
        <v>201</v>
      </c>
      <c r="C34" s="125"/>
      <c r="D34" s="67" t="s">
        <v>117</v>
      </c>
      <c r="E34" s="126"/>
      <c r="F34" s="237">
        <f t="shared" ref="F34:F35" si="3">SUM(G34:H34)</f>
        <v>171</v>
      </c>
      <c r="G34" s="237">
        <v>57</v>
      </c>
      <c r="H34" s="69">
        <v>114</v>
      </c>
      <c r="I34" s="237">
        <v>109</v>
      </c>
      <c r="J34" s="237">
        <v>5</v>
      </c>
      <c r="K34" s="238">
        <v>18</v>
      </c>
      <c r="L34" s="238">
        <v>50</v>
      </c>
      <c r="M34" s="147">
        <f>SUM(K34:L34)</f>
        <v>68</v>
      </c>
      <c r="N34" s="237">
        <v>46</v>
      </c>
      <c r="O34" s="239"/>
      <c r="P34" s="240">
        <f>SUM(N34:O34)</f>
        <v>46</v>
      </c>
      <c r="Q34" s="237"/>
      <c r="R34" s="213"/>
      <c r="S34" s="151"/>
      <c r="T34" s="84"/>
    </row>
    <row r="35" spans="1:20" ht="15" customHeight="1">
      <c r="A35" s="115" t="s">
        <v>203</v>
      </c>
      <c r="B35" s="134" t="s">
        <v>100</v>
      </c>
      <c r="C35" s="125"/>
      <c r="D35" s="67" t="s">
        <v>110</v>
      </c>
      <c r="E35" s="126"/>
      <c r="F35" s="237">
        <f t="shared" si="3"/>
        <v>162</v>
      </c>
      <c r="G35" s="237">
        <v>54</v>
      </c>
      <c r="H35" s="69">
        <v>108</v>
      </c>
      <c r="I35" s="237">
        <v>64</v>
      </c>
      <c r="J35" s="237">
        <v>44</v>
      </c>
      <c r="K35" s="238"/>
      <c r="L35" s="238"/>
      <c r="M35" s="147"/>
      <c r="N35" s="237"/>
      <c r="O35" s="239">
        <v>36</v>
      </c>
      <c r="P35" s="240">
        <v>36</v>
      </c>
      <c r="Q35" s="237">
        <v>20</v>
      </c>
      <c r="R35" s="241">
        <v>52</v>
      </c>
      <c r="S35" s="151">
        <v>72</v>
      </c>
      <c r="T35" s="84"/>
    </row>
    <row r="36" spans="1:20" ht="15" customHeight="1">
      <c r="A36" s="115" t="s">
        <v>206</v>
      </c>
      <c r="B36" s="134" t="s">
        <v>205</v>
      </c>
      <c r="C36" s="125"/>
      <c r="D36" s="67" t="s">
        <v>187</v>
      </c>
      <c r="E36" s="126"/>
      <c r="F36" s="237">
        <v>108</v>
      </c>
      <c r="G36" s="237">
        <v>36</v>
      </c>
      <c r="H36" s="69">
        <v>72</v>
      </c>
      <c r="I36" s="237">
        <v>44</v>
      </c>
      <c r="J36" s="237">
        <v>28</v>
      </c>
      <c r="K36" s="238"/>
      <c r="L36" s="238"/>
      <c r="M36" s="147"/>
      <c r="N36" s="237"/>
      <c r="O36" s="239"/>
      <c r="P36" s="240"/>
      <c r="Q36" s="237">
        <v>72</v>
      </c>
      <c r="R36" s="213"/>
      <c r="S36" s="151">
        <v>72</v>
      </c>
      <c r="T36" s="84"/>
    </row>
    <row r="37" spans="1:20" ht="26.25" customHeight="1">
      <c r="A37" s="118"/>
      <c r="B37" s="111" t="s">
        <v>81</v>
      </c>
      <c r="C37" s="269">
        <v>2</v>
      </c>
      <c r="D37" s="269">
        <v>1</v>
      </c>
      <c r="E37" s="270"/>
      <c r="F37" s="249">
        <v>319</v>
      </c>
      <c r="G37" s="249">
        <v>106</v>
      </c>
      <c r="H37" s="249">
        <v>213</v>
      </c>
      <c r="I37" s="249">
        <v>140</v>
      </c>
      <c r="J37" s="249">
        <v>73</v>
      </c>
      <c r="K37" s="249">
        <v>36</v>
      </c>
      <c r="L37" s="249">
        <v>36</v>
      </c>
      <c r="M37" s="70">
        <v>72</v>
      </c>
      <c r="N37" s="249"/>
      <c r="O37" s="250"/>
      <c r="P37" s="189"/>
      <c r="Q37" s="249">
        <v>69</v>
      </c>
      <c r="R37" s="251">
        <v>72</v>
      </c>
      <c r="S37" s="150">
        <v>141</v>
      </c>
      <c r="T37" s="84"/>
    </row>
    <row r="38" spans="1:20" ht="19.5" customHeight="1">
      <c r="A38" s="115" t="s">
        <v>207</v>
      </c>
      <c r="B38" s="112" t="s">
        <v>96</v>
      </c>
      <c r="C38" s="67" t="s">
        <v>204</v>
      </c>
      <c r="D38" s="67" t="s">
        <v>110</v>
      </c>
      <c r="E38" s="33"/>
      <c r="F38" s="33">
        <v>319</v>
      </c>
      <c r="G38" s="33">
        <v>106</v>
      </c>
      <c r="H38" s="69">
        <v>213</v>
      </c>
      <c r="I38" s="237">
        <v>140</v>
      </c>
      <c r="J38" s="237">
        <v>73</v>
      </c>
      <c r="K38" s="238">
        <v>36</v>
      </c>
      <c r="L38" s="238">
        <v>36</v>
      </c>
      <c r="M38" s="147">
        <v>72</v>
      </c>
      <c r="N38" s="237"/>
      <c r="O38" s="239"/>
      <c r="P38" s="240"/>
      <c r="Q38" s="237">
        <v>69</v>
      </c>
      <c r="R38" s="241">
        <v>72</v>
      </c>
      <c r="S38" s="151">
        <v>141</v>
      </c>
      <c r="T38" s="84"/>
    </row>
    <row r="39" spans="1:20" ht="20.25" customHeight="1">
      <c r="A39" s="235" t="s">
        <v>21</v>
      </c>
      <c r="B39" s="122" t="s">
        <v>99</v>
      </c>
      <c r="C39" s="252">
        <v>1</v>
      </c>
      <c r="D39" s="252">
        <v>6</v>
      </c>
      <c r="E39" s="253"/>
      <c r="F39" s="254">
        <f>SUM(F40:F45)</f>
        <v>399</v>
      </c>
      <c r="G39" s="254">
        <f>SUM(G40:G45)</f>
        <v>133</v>
      </c>
      <c r="H39" s="254">
        <f>SUM(H40:H46)</f>
        <v>282</v>
      </c>
      <c r="I39" s="254">
        <f>SUM(I40:I46)</f>
        <v>136</v>
      </c>
      <c r="J39" s="254">
        <f>SUM(J40:J45)</f>
        <v>146</v>
      </c>
      <c r="K39" s="254">
        <f>SUM(K40:K45)</f>
        <v>102</v>
      </c>
      <c r="L39" s="254">
        <f>SUM(L40:L46)</f>
        <v>64</v>
      </c>
      <c r="M39" s="254">
        <f>SUM(M40:M46)</f>
        <v>166</v>
      </c>
      <c r="N39" s="254">
        <f>SUM(N40:N45)</f>
        <v>48</v>
      </c>
      <c r="O39" s="254">
        <f>SUM(O40:O45)</f>
        <v>36</v>
      </c>
      <c r="P39" s="70">
        <f>SUM(P40:P45)</f>
        <v>84</v>
      </c>
      <c r="Q39" s="254">
        <f>SUM(Q40:Q46)</f>
        <v>32</v>
      </c>
      <c r="R39" s="255"/>
      <c r="S39" s="151"/>
      <c r="T39" s="150">
        <f>SUM(T40:T46)</f>
        <v>64</v>
      </c>
    </row>
    <row r="40" spans="1:20" ht="18" customHeight="1">
      <c r="A40" s="173" t="s">
        <v>22</v>
      </c>
      <c r="B40" s="107" t="s">
        <v>136</v>
      </c>
      <c r="C40" s="107"/>
      <c r="D40" s="67" t="s">
        <v>114</v>
      </c>
      <c r="E40" s="31"/>
      <c r="F40" s="31">
        <f t="shared" ref="F40:F46" si="4">SUM(G40:H40)</f>
        <v>108</v>
      </c>
      <c r="G40" s="31">
        <v>36</v>
      </c>
      <c r="H40" s="256">
        <f t="shared" ref="H40:H45" si="5">SUM(I40:J40)</f>
        <v>72</v>
      </c>
      <c r="I40" s="33">
        <v>24</v>
      </c>
      <c r="J40" s="33">
        <v>48</v>
      </c>
      <c r="K40" s="54">
        <v>24</v>
      </c>
      <c r="L40" s="54">
        <v>48</v>
      </c>
      <c r="M40" s="147">
        <f>SUM(K40:L40)</f>
        <v>72</v>
      </c>
      <c r="N40" s="33"/>
      <c r="O40" s="33"/>
      <c r="P40" s="147"/>
      <c r="Q40" s="54"/>
      <c r="R40" s="101"/>
      <c r="S40" s="151"/>
      <c r="T40" s="84">
        <v>30</v>
      </c>
    </row>
    <row r="41" spans="1:20" ht="20.25" customHeight="1">
      <c r="A41" s="173" t="s">
        <v>23</v>
      </c>
      <c r="B41" s="107" t="s">
        <v>50</v>
      </c>
      <c r="C41" s="107"/>
      <c r="D41" s="67" t="s">
        <v>117</v>
      </c>
      <c r="E41" s="33"/>
      <c r="F41" s="31">
        <f t="shared" si="4"/>
        <v>51</v>
      </c>
      <c r="G41" s="31">
        <v>17</v>
      </c>
      <c r="H41" s="256">
        <f t="shared" si="5"/>
        <v>34</v>
      </c>
      <c r="I41" s="33">
        <v>16</v>
      </c>
      <c r="J41" s="33">
        <v>18</v>
      </c>
      <c r="K41" s="54"/>
      <c r="L41" s="54"/>
      <c r="M41" s="147"/>
      <c r="N41" s="33">
        <v>34</v>
      </c>
      <c r="O41" s="33"/>
      <c r="P41" s="147">
        <v>34</v>
      </c>
      <c r="Q41" s="54"/>
      <c r="R41" s="101"/>
      <c r="S41" s="151"/>
      <c r="T41" s="84"/>
    </row>
    <row r="42" spans="1:20" ht="19.5" customHeight="1">
      <c r="A42" s="173" t="s">
        <v>24</v>
      </c>
      <c r="B42" s="107" t="s">
        <v>118</v>
      </c>
      <c r="C42" s="107"/>
      <c r="D42" s="67" t="s">
        <v>112</v>
      </c>
      <c r="E42" s="33"/>
      <c r="F42" s="31">
        <f t="shared" si="4"/>
        <v>63</v>
      </c>
      <c r="G42" s="31">
        <v>21</v>
      </c>
      <c r="H42" s="256">
        <f t="shared" si="5"/>
        <v>42</v>
      </c>
      <c r="I42" s="33">
        <v>20</v>
      </c>
      <c r="J42" s="33">
        <v>22</v>
      </c>
      <c r="K42" s="54">
        <v>42</v>
      </c>
      <c r="L42" s="54"/>
      <c r="M42" s="258">
        <v>42</v>
      </c>
      <c r="N42" s="33"/>
      <c r="O42" s="33"/>
      <c r="P42" s="147"/>
      <c r="Q42" s="54"/>
      <c r="R42" s="101"/>
      <c r="S42" s="151"/>
      <c r="T42" s="84"/>
    </row>
    <row r="43" spans="1:20" ht="20.25" customHeight="1">
      <c r="A43" s="173" t="s">
        <v>51</v>
      </c>
      <c r="B43" s="107" t="s">
        <v>119</v>
      </c>
      <c r="C43" s="107"/>
      <c r="D43" s="67" t="s">
        <v>112</v>
      </c>
      <c r="E43" s="31"/>
      <c r="F43" s="31">
        <f t="shared" si="4"/>
        <v>54</v>
      </c>
      <c r="G43" s="31">
        <v>18</v>
      </c>
      <c r="H43" s="256">
        <f t="shared" si="5"/>
        <v>36</v>
      </c>
      <c r="I43" s="33">
        <v>20</v>
      </c>
      <c r="J43" s="33">
        <v>16</v>
      </c>
      <c r="K43" s="54">
        <v>36</v>
      </c>
      <c r="L43" s="54"/>
      <c r="M43" s="147">
        <f>SUM(K43:L43)</f>
        <v>36</v>
      </c>
      <c r="N43" s="33"/>
      <c r="O43" s="33"/>
      <c r="P43" s="147"/>
      <c r="Q43" s="54"/>
      <c r="R43" s="101"/>
      <c r="S43" s="151"/>
      <c r="T43" s="84"/>
    </row>
    <row r="44" spans="1:20" ht="20.25" customHeight="1">
      <c r="A44" s="173" t="s">
        <v>52</v>
      </c>
      <c r="B44" s="107" t="s">
        <v>120</v>
      </c>
      <c r="C44" s="107"/>
      <c r="D44" s="67" t="s">
        <v>187</v>
      </c>
      <c r="E44" s="34"/>
      <c r="F44" s="31">
        <f t="shared" si="4"/>
        <v>48</v>
      </c>
      <c r="G44" s="31">
        <v>16</v>
      </c>
      <c r="H44" s="256">
        <f t="shared" si="5"/>
        <v>32</v>
      </c>
      <c r="I44" s="33">
        <v>24</v>
      </c>
      <c r="J44" s="33">
        <v>8</v>
      </c>
      <c r="K44" s="54"/>
      <c r="L44" s="54"/>
      <c r="M44" s="147"/>
      <c r="N44" s="33"/>
      <c r="O44" s="33"/>
      <c r="P44" s="147"/>
      <c r="Q44" s="54">
        <v>32</v>
      </c>
      <c r="R44" s="101"/>
      <c r="S44" s="151"/>
      <c r="T44" s="84"/>
    </row>
    <row r="45" spans="1:20" ht="19.5" customHeight="1">
      <c r="A45" s="174" t="s">
        <v>121</v>
      </c>
      <c r="B45" s="107" t="s">
        <v>39</v>
      </c>
      <c r="C45" s="120"/>
      <c r="D45" s="67" t="s">
        <v>109</v>
      </c>
      <c r="E45" s="36"/>
      <c r="F45" s="31">
        <f t="shared" si="4"/>
        <v>75</v>
      </c>
      <c r="G45" s="31">
        <v>25</v>
      </c>
      <c r="H45" s="256">
        <f t="shared" si="5"/>
        <v>50</v>
      </c>
      <c r="I45" s="257">
        <v>16</v>
      </c>
      <c r="J45" s="257">
        <v>34</v>
      </c>
      <c r="K45" s="54"/>
      <c r="L45" s="54"/>
      <c r="M45" s="147"/>
      <c r="N45" s="68">
        <v>14</v>
      </c>
      <c r="O45" s="68">
        <v>36</v>
      </c>
      <c r="P45" s="147">
        <f>SUM(N45:O45)</f>
        <v>50</v>
      </c>
      <c r="Q45" s="54"/>
      <c r="R45" s="101"/>
      <c r="S45" s="151"/>
      <c r="T45" s="81">
        <v>18</v>
      </c>
    </row>
    <row r="46" spans="1:20" ht="21.75" customHeight="1">
      <c r="A46" s="190" t="s">
        <v>53</v>
      </c>
      <c r="B46" s="67" t="s">
        <v>140</v>
      </c>
      <c r="C46" s="120" t="s">
        <v>188</v>
      </c>
      <c r="D46" s="67"/>
      <c r="E46" s="36"/>
      <c r="F46" s="31">
        <f t="shared" si="4"/>
        <v>32</v>
      </c>
      <c r="G46" s="31">
        <v>16</v>
      </c>
      <c r="H46" s="256">
        <v>16</v>
      </c>
      <c r="I46" s="257">
        <v>16</v>
      </c>
      <c r="J46" s="257"/>
      <c r="K46" s="54"/>
      <c r="L46" s="54">
        <v>16</v>
      </c>
      <c r="M46" s="147">
        <v>16</v>
      </c>
      <c r="N46" s="68"/>
      <c r="O46" s="68"/>
      <c r="P46" s="147"/>
      <c r="Q46" s="54"/>
      <c r="R46" s="101"/>
      <c r="S46" s="151"/>
      <c r="T46" s="81">
        <v>16</v>
      </c>
    </row>
    <row r="47" spans="1:20" ht="29.25" customHeight="1">
      <c r="A47" s="177" t="s">
        <v>25</v>
      </c>
      <c r="B47" s="109" t="s">
        <v>26</v>
      </c>
      <c r="C47" s="109"/>
      <c r="D47" s="225">
        <v>6</v>
      </c>
      <c r="E47" s="226" t="s">
        <v>195</v>
      </c>
      <c r="F47" s="52">
        <f t="shared" ref="F47:L47" si="6">SUM(F48+F56+F61)</f>
        <v>1425</v>
      </c>
      <c r="G47" s="227">
        <f t="shared" si="6"/>
        <v>199</v>
      </c>
      <c r="H47" s="52">
        <f t="shared" si="6"/>
        <v>1802</v>
      </c>
      <c r="I47" s="52">
        <f t="shared" si="6"/>
        <v>234</v>
      </c>
      <c r="J47" s="52">
        <f t="shared" si="6"/>
        <v>164</v>
      </c>
      <c r="K47" s="52">
        <f t="shared" si="6"/>
        <v>186</v>
      </c>
      <c r="L47" s="52">
        <f t="shared" si="6"/>
        <v>226</v>
      </c>
      <c r="M47" s="70">
        <f>SUM(M48+M53+M54+M56+M58+M59+M61+M63+M64)</f>
        <v>628</v>
      </c>
      <c r="N47" s="52">
        <f>SUM(N48+N56+N61)</f>
        <v>240</v>
      </c>
      <c r="O47" s="52">
        <f>SUM(O48+O56+O61)</f>
        <v>432</v>
      </c>
      <c r="P47" s="70">
        <f>SUM(N47:O47)</f>
        <v>672</v>
      </c>
      <c r="Q47" s="224">
        <v>250</v>
      </c>
      <c r="R47" s="206">
        <v>468</v>
      </c>
      <c r="S47" s="150"/>
      <c r="T47" s="152">
        <v>152</v>
      </c>
    </row>
    <row r="48" spans="1:20" ht="52.5" customHeight="1">
      <c r="A48" s="72" t="s">
        <v>40</v>
      </c>
      <c r="B48" s="178" t="s">
        <v>137</v>
      </c>
      <c r="C48" s="73"/>
      <c r="D48" s="160">
        <v>2</v>
      </c>
      <c r="E48" s="74" t="s">
        <v>113</v>
      </c>
      <c r="F48" s="75">
        <f>SUM(F49:F54)</f>
        <v>510</v>
      </c>
      <c r="G48" s="75">
        <f>SUM(G49:G52)</f>
        <v>98</v>
      </c>
      <c r="H48" s="75">
        <f>SUM(H49:H54)</f>
        <v>412</v>
      </c>
      <c r="I48" s="75">
        <f>SUM(I49:I52)</f>
        <v>136</v>
      </c>
      <c r="J48" s="75">
        <f>SUM(J49:J52)</f>
        <v>60</v>
      </c>
      <c r="K48" s="75">
        <f>SUM(K49:K55)</f>
        <v>186</v>
      </c>
      <c r="L48" s="75">
        <f>SUM(L49:L55)</f>
        <v>226</v>
      </c>
      <c r="M48" s="137">
        <f>SUM(M49:M54)</f>
        <v>412</v>
      </c>
      <c r="N48" s="75"/>
      <c r="O48" s="75"/>
      <c r="P48" s="137"/>
      <c r="Q48" s="75"/>
      <c r="R48" s="149"/>
      <c r="S48" s="151"/>
      <c r="T48" s="152">
        <f>SUM(T49:T51)</f>
        <v>46</v>
      </c>
    </row>
    <row r="49" spans="1:20" ht="33.75" customHeight="1">
      <c r="A49" s="40" t="s">
        <v>41</v>
      </c>
      <c r="B49" s="67" t="s">
        <v>138</v>
      </c>
      <c r="C49" s="125"/>
      <c r="D49" s="175"/>
      <c r="E49" s="274" t="s">
        <v>189</v>
      </c>
      <c r="F49" s="202">
        <f>SUM(G49:H49)</f>
        <v>114</v>
      </c>
      <c r="G49" s="202">
        <v>38</v>
      </c>
      <c r="H49" s="203">
        <v>76</v>
      </c>
      <c r="I49" s="202">
        <v>60</v>
      </c>
      <c r="J49" s="202">
        <v>16</v>
      </c>
      <c r="K49" s="221">
        <v>70</v>
      </c>
      <c r="L49" s="221">
        <v>6</v>
      </c>
      <c r="M49" s="201">
        <f>SUM(K49:L49)</f>
        <v>76</v>
      </c>
      <c r="N49" s="176"/>
      <c r="O49" s="176"/>
      <c r="P49" s="137"/>
      <c r="Q49" s="222"/>
      <c r="R49" s="223"/>
      <c r="S49" s="151"/>
      <c r="T49" s="152">
        <v>40</v>
      </c>
    </row>
    <row r="50" spans="1:20" ht="33" customHeight="1">
      <c r="A50" s="40" t="s">
        <v>54</v>
      </c>
      <c r="B50" s="67" t="s">
        <v>122</v>
      </c>
      <c r="C50" s="125"/>
      <c r="D50" s="175"/>
      <c r="E50" s="275"/>
      <c r="F50" s="202">
        <v>60</v>
      </c>
      <c r="G50" s="202">
        <v>20</v>
      </c>
      <c r="H50" s="203">
        <v>40</v>
      </c>
      <c r="I50" s="202">
        <v>22</v>
      </c>
      <c r="J50" s="202">
        <v>18</v>
      </c>
      <c r="K50" s="221">
        <v>20</v>
      </c>
      <c r="L50" s="221">
        <v>20</v>
      </c>
      <c r="M50" s="201">
        <v>40</v>
      </c>
      <c r="N50" s="176"/>
      <c r="O50" s="176"/>
      <c r="P50" s="137"/>
      <c r="Q50" s="222"/>
      <c r="R50" s="223"/>
      <c r="S50" s="151"/>
      <c r="T50" s="152"/>
    </row>
    <row r="51" spans="1:20" ht="30">
      <c r="A51" s="40" t="s">
        <v>123</v>
      </c>
      <c r="B51" s="67" t="s">
        <v>139</v>
      </c>
      <c r="C51" s="30"/>
      <c r="D51" s="30"/>
      <c r="E51" s="275"/>
      <c r="F51" s="202">
        <v>66</v>
      </c>
      <c r="G51" s="202">
        <v>22</v>
      </c>
      <c r="H51" s="203">
        <v>44</v>
      </c>
      <c r="I51" s="202">
        <v>34</v>
      </c>
      <c r="J51" s="202">
        <v>10</v>
      </c>
      <c r="K51" s="204">
        <v>24</v>
      </c>
      <c r="L51" s="204">
        <v>20</v>
      </c>
      <c r="M51" s="201">
        <f>SUM(K51:L51)</f>
        <v>44</v>
      </c>
      <c r="N51" s="41"/>
      <c r="O51" s="41"/>
      <c r="P51" s="143"/>
      <c r="Q51" s="42"/>
      <c r="R51" s="99"/>
      <c r="S51" s="151"/>
      <c r="T51" s="84">
        <v>6</v>
      </c>
    </row>
    <row r="52" spans="1:20" ht="25.5" customHeight="1">
      <c r="A52" s="40" t="s">
        <v>124</v>
      </c>
      <c r="B52" s="107" t="s">
        <v>125</v>
      </c>
      <c r="C52" s="30"/>
      <c r="D52" s="30"/>
      <c r="E52" s="276"/>
      <c r="F52" s="202">
        <f>SUM(G52:H52)</f>
        <v>54</v>
      </c>
      <c r="G52" s="202">
        <v>18</v>
      </c>
      <c r="H52" s="203">
        <v>36</v>
      </c>
      <c r="I52" s="202">
        <v>20</v>
      </c>
      <c r="J52" s="202">
        <v>16</v>
      </c>
      <c r="K52" s="204"/>
      <c r="L52" s="204">
        <v>36</v>
      </c>
      <c r="M52" s="201">
        <f>SUM(K52:L52)</f>
        <v>36</v>
      </c>
      <c r="N52" s="41"/>
      <c r="O52" s="41"/>
      <c r="P52" s="143"/>
      <c r="Q52" s="42"/>
      <c r="R52" s="99"/>
      <c r="S52" s="151"/>
      <c r="T52" s="84"/>
    </row>
    <row r="53" spans="1:20" ht="21.75" customHeight="1">
      <c r="A53" s="43" t="s">
        <v>42</v>
      </c>
      <c r="B53" s="179" t="s">
        <v>27</v>
      </c>
      <c r="C53" s="44"/>
      <c r="D53" s="67" t="s">
        <v>114</v>
      </c>
      <c r="E53" s="67"/>
      <c r="F53" s="33">
        <v>144</v>
      </c>
      <c r="G53" s="33"/>
      <c r="H53" s="69">
        <v>144</v>
      </c>
      <c r="I53" s="205"/>
      <c r="J53" s="205"/>
      <c r="K53" s="54">
        <v>72</v>
      </c>
      <c r="L53" s="54">
        <v>72</v>
      </c>
      <c r="M53" s="147">
        <f>SUM(K53:L53)</f>
        <v>144</v>
      </c>
      <c r="N53" s="246"/>
      <c r="O53" s="246"/>
      <c r="P53" s="135"/>
      <c r="Q53" s="19"/>
      <c r="R53" s="99"/>
      <c r="S53" s="151"/>
      <c r="T53" s="84"/>
    </row>
    <row r="54" spans="1:20" ht="21.75" customHeight="1">
      <c r="A54" s="45" t="s">
        <v>43</v>
      </c>
      <c r="B54" s="112" t="s">
        <v>28</v>
      </c>
      <c r="C54" s="28"/>
      <c r="D54" s="67" t="s">
        <v>114</v>
      </c>
      <c r="E54" s="67"/>
      <c r="F54" s="33">
        <v>72</v>
      </c>
      <c r="G54" s="33"/>
      <c r="H54" s="69">
        <v>72</v>
      </c>
      <c r="I54" s="205"/>
      <c r="J54" s="205"/>
      <c r="K54" s="54"/>
      <c r="L54" s="54">
        <v>72</v>
      </c>
      <c r="M54" s="147">
        <f>SUM(K54:L54)</f>
        <v>72</v>
      </c>
      <c r="N54" s="246"/>
      <c r="O54" s="246"/>
      <c r="P54" s="135"/>
      <c r="Q54" s="19"/>
      <c r="R54" s="99"/>
      <c r="S54" s="151"/>
      <c r="T54" s="84"/>
    </row>
    <row r="55" spans="1:20" ht="22.5" customHeight="1">
      <c r="A55" s="153"/>
      <c r="B55" s="112" t="s">
        <v>107</v>
      </c>
      <c r="C55" s="28"/>
      <c r="D55" s="67"/>
      <c r="E55" s="16" t="s">
        <v>185</v>
      </c>
      <c r="F55" s="33"/>
      <c r="G55" s="33"/>
      <c r="H55" s="69"/>
      <c r="I55" s="205"/>
      <c r="J55" s="205"/>
      <c r="K55" s="54"/>
      <c r="L55" s="54"/>
      <c r="M55" s="147"/>
      <c r="N55" s="246"/>
      <c r="O55" s="246"/>
      <c r="P55" s="135"/>
      <c r="Q55" s="19"/>
      <c r="R55" s="99"/>
      <c r="S55" s="151"/>
      <c r="T55" s="84"/>
    </row>
    <row r="56" spans="1:20" ht="53.25" customHeight="1">
      <c r="A56" s="46" t="s">
        <v>126</v>
      </c>
      <c r="B56" s="47" t="s">
        <v>127</v>
      </c>
      <c r="C56" s="47"/>
      <c r="D56" s="165">
        <v>2</v>
      </c>
      <c r="E56" s="139" t="s">
        <v>113</v>
      </c>
      <c r="F56" s="70">
        <f t="shared" ref="F56:M56" si="7">SUM(F57)</f>
        <v>144</v>
      </c>
      <c r="G56" s="70">
        <f t="shared" si="7"/>
        <v>48</v>
      </c>
      <c r="H56" s="70">
        <f>SUM(H57:H59)</f>
        <v>672</v>
      </c>
      <c r="I56" s="70">
        <f t="shared" si="7"/>
        <v>44</v>
      </c>
      <c r="J56" s="70">
        <f t="shared" si="7"/>
        <v>52</v>
      </c>
      <c r="K56" s="70">
        <f t="shared" si="7"/>
        <v>0</v>
      </c>
      <c r="L56" s="70">
        <f t="shared" si="7"/>
        <v>0</v>
      </c>
      <c r="M56" s="70">
        <f t="shared" si="7"/>
        <v>0</v>
      </c>
      <c r="N56" s="70">
        <f>SUM(N57:N58)</f>
        <v>240</v>
      </c>
      <c r="O56" s="70">
        <f>SUM(O57:O60)</f>
        <v>432</v>
      </c>
      <c r="P56" s="70">
        <f>SUM(P57:P59)</f>
        <v>672</v>
      </c>
      <c r="Q56" s="70"/>
      <c r="R56" s="100"/>
      <c r="S56" s="150"/>
      <c r="T56" s="152"/>
    </row>
    <row r="57" spans="1:20" ht="39.75" customHeight="1">
      <c r="A57" s="40" t="s">
        <v>128</v>
      </c>
      <c r="B57" s="67" t="s">
        <v>129</v>
      </c>
      <c r="C57" s="67"/>
      <c r="D57" s="67"/>
      <c r="E57" s="21" t="s">
        <v>191</v>
      </c>
      <c r="F57" s="68">
        <v>144</v>
      </c>
      <c r="G57" s="68">
        <v>48</v>
      </c>
      <c r="H57" s="69">
        <v>96</v>
      </c>
      <c r="I57" s="68">
        <v>44</v>
      </c>
      <c r="J57" s="68">
        <v>52</v>
      </c>
      <c r="K57" s="54"/>
      <c r="L57" s="54"/>
      <c r="M57" s="147"/>
      <c r="N57" s="68">
        <v>96</v>
      </c>
      <c r="O57" s="68"/>
      <c r="P57" s="147">
        <f>SUM(N57:O57)</f>
        <v>96</v>
      </c>
      <c r="Q57" s="54"/>
      <c r="R57" s="101"/>
      <c r="S57" s="151"/>
      <c r="T57" s="84"/>
    </row>
    <row r="58" spans="1:20" ht="21" customHeight="1">
      <c r="A58" s="43" t="s">
        <v>130</v>
      </c>
      <c r="B58" s="44" t="s">
        <v>27</v>
      </c>
      <c r="C58" s="44"/>
      <c r="D58" s="67" t="s">
        <v>117</v>
      </c>
      <c r="E58" s="48"/>
      <c r="F58" s="184">
        <v>144</v>
      </c>
      <c r="G58" s="185"/>
      <c r="H58" s="18">
        <v>144</v>
      </c>
      <c r="I58" s="37"/>
      <c r="J58" s="37"/>
      <c r="K58" s="19"/>
      <c r="L58" s="19"/>
      <c r="M58" s="135"/>
      <c r="N58" s="246">
        <v>144</v>
      </c>
      <c r="O58" s="246"/>
      <c r="P58" s="135">
        <f>SUM(N58:O58)</f>
        <v>144</v>
      </c>
      <c r="Q58" s="19"/>
      <c r="R58" s="99"/>
      <c r="S58" s="151"/>
      <c r="T58" s="84"/>
    </row>
    <row r="59" spans="1:20" ht="21.75" customHeight="1">
      <c r="A59" s="43" t="s">
        <v>131</v>
      </c>
      <c r="B59" s="44" t="s">
        <v>28</v>
      </c>
      <c r="C59" s="44"/>
      <c r="D59" s="67" t="s">
        <v>109</v>
      </c>
      <c r="E59" s="48"/>
      <c r="F59" s="186">
        <v>432</v>
      </c>
      <c r="G59" s="22"/>
      <c r="H59" s="18">
        <v>432</v>
      </c>
      <c r="I59" s="246"/>
      <c r="J59" s="246"/>
      <c r="K59" s="19"/>
      <c r="L59" s="19"/>
      <c r="M59" s="135"/>
      <c r="N59" s="246"/>
      <c r="O59" s="246">
        <v>432</v>
      </c>
      <c r="P59" s="135">
        <f>SUM(N59:O59)</f>
        <v>432</v>
      </c>
      <c r="Q59" s="19"/>
      <c r="R59" s="99"/>
      <c r="S59" s="151"/>
      <c r="T59" s="84"/>
    </row>
    <row r="60" spans="1:20" ht="18.75" customHeight="1">
      <c r="A60" s="43"/>
      <c r="B60" s="112" t="s">
        <v>107</v>
      </c>
      <c r="C60" s="44"/>
      <c r="D60" s="67"/>
      <c r="E60" s="16" t="s">
        <v>190</v>
      </c>
      <c r="F60" s="21"/>
      <c r="G60" s="22"/>
      <c r="H60" s="18"/>
      <c r="I60" s="29"/>
      <c r="J60" s="29"/>
      <c r="K60" s="19"/>
      <c r="L60" s="19"/>
      <c r="M60" s="135"/>
      <c r="N60" s="246"/>
      <c r="O60" s="246"/>
      <c r="P60" s="135"/>
      <c r="Q60" s="19"/>
      <c r="R60" s="99"/>
      <c r="S60" s="151"/>
      <c r="T60" s="84"/>
    </row>
    <row r="61" spans="1:20" ht="36" customHeight="1">
      <c r="A61" s="180" t="s">
        <v>132</v>
      </c>
      <c r="B61" s="181" t="s">
        <v>192</v>
      </c>
      <c r="C61" s="219"/>
      <c r="D61" s="165">
        <v>2</v>
      </c>
      <c r="E61" s="139" t="s">
        <v>113</v>
      </c>
      <c r="F61" s="220">
        <f>SUM(F62:F64)</f>
        <v>771</v>
      </c>
      <c r="G61" s="220">
        <f>SUM(G62:G64)</f>
        <v>53</v>
      </c>
      <c r="H61" s="70">
        <f>SUM(H62:H64)</f>
        <v>718</v>
      </c>
      <c r="I61" s="70">
        <f>SUM(I62)</f>
        <v>54</v>
      </c>
      <c r="J61" s="70">
        <f>SUM(J62:J65)</f>
        <v>52</v>
      </c>
      <c r="K61" s="135"/>
      <c r="L61" s="135"/>
      <c r="M61" s="135"/>
      <c r="N61" s="135"/>
      <c r="O61" s="135"/>
      <c r="P61" s="135"/>
      <c r="Q61" s="70">
        <f>SUM(Q62:Q63)</f>
        <v>250</v>
      </c>
      <c r="R61" s="100">
        <f>SUM(R62:R64)</f>
        <v>468</v>
      </c>
      <c r="S61" s="151"/>
      <c r="T61" s="152">
        <v>106</v>
      </c>
    </row>
    <row r="62" spans="1:20" ht="64.5" customHeight="1">
      <c r="A62" s="43" t="s">
        <v>60</v>
      </c>
      <c r="B62" s="182" t="s">
        <v>197</v>
      </c>
      <c r="C62" s="31"/>
      <c r="D62" s="215"/>
      <c r="E62" s="21" t="s">
        <v>193</v>
      </c>
      <c r="F62" s="187">
        <v>159</v>
      </c>
      <c r="G62" s="187">
        <v>53</v>
      </c>
      <c r="H62" s="69">
        <v>106</v>
      </c>
      <c r="I62" s="33">
        <v>54</v>
      </c>
      <c r="J62" s="33">
        <v>52</v>
      </c>
      <c r="K62" s="54"/>
      <c r="L62" s="54"/>
      <c r="M62" s="147"/>
      <c r="N62" s="33"/>
      <c r="O62" s="33"/>
      <c r="P62" s="147"/>
      <c r="Q62" s="54">
        <v>106</v>
      </c>
      <c r="R62" s="101"/>
      <c r="S62" s="151"/>
      <c r="T62" s="84">
        <v>106</v>
      </c>
    </row>
    <row r="63" spans="1:20" ht="18.75" customHeight="1">
      <c r="A63" s="43" t="s">
        <v>133</v>
      </c>
      <c r="B63" s="44" t="s">
        <v>27</v>
      </c>
      <c r="C63" s="31"/>
      <c r="D63" s="215" t="s">
        <v>187</v>
      </c>
      <c r="E63" s="34"/>
      <c r="F63" s="188">
        <v>144</v>
      </c>
      <c r="G63" s="21"/>
      <c r="H63" s="69">
        <v>144</v>
      </c>
      <c r="I63" s="205"/>
      <c r="J63" s="205"/>
      <c r="K63" s="54"/>
      <c r="L63" s="54"/>
      <c r="M63" s="147"/>
      <c r="N63" s="33"/>
      <c r="O63" s="33"/>
      <c r="P63" s="147"/>
      <c r="Q63" s="54">
        <v>144</v>
      </c>
      <c r="R63" s="101"/>
      <c r="S63" s="151"/>
      <c r="T63" s="84"/>
    </row>
    <row r="64" spans="1:20" ht="22.5" customHeight="1">
      <c r="A64" s="43" t="s">
        <v>134</v>
      </c>
      <c r="B64" s="44" t="s">
        <v>28</v>
      </c>
      <c r="C64" s="31"/>
      <c r="D64" s="215" t="s">
        <v>110</v>
      </c>
      <c r="E64" s="34"/>
      <c r="F64" s="188">
        <v>468</v>
      </c>
      <c r="G64" s="21"/>
      <c r="H64" s="69">
        <v>468</v>
      </c>
      <c r="I64" s="205"/>
      <c r="J64" s="205"/>
      <c r="K64" s="54"/>
      <c r="L64" s="54"/>
      <c r="M64" s="147"/>
      <c r="N64" s="33"/>
      <c r="O64" s="33"/>
      <c r="P64" s="147"/>
      <c r="Q64" s="54"/>
      <c r="R64" s="101">
        <v>468</v>
      </c>
      <c r="S64" s="151"/>
      <c r="T64" s="84"/>
    </row>
    <row r="65" spans="1:20" ht="22.5" customHeight="1">
      <c r="A65" s="43"/>
      <c r="B65" s="112" t="s">
        <v>107</v>
      </c>
      <c r="C65" s="31"/>
      <c r="D65" s="215"/>
      <c r="E65" s="21" t="s">
        <v>194</v>
      </c>
      <c r="F65" s="21"/>
      <c r="G65" s="21"/>
      <c r="H65" s="69"/>
      <c r="I65" s="205"/>
      <c r="J65" s="205"/>
      <c r="K65" s="54"/>
      <c r="L65" s="54"/>
      <c r="M65" s="147"/>
      <c r="N65" s="33"/>
      <c r="O65" s="33"/>
      <c r="P65" s="147"/>
      <c r="Q65" s="54"/>
      <c r="R65" s="101"/>
      <c r="S65" s="151"/>
      <c r="T65" s="84"/>
    </row>
    <row r="66" spans="1:20" ht="19.5" customHeight="1">
      <c r="A66" s="49" t="s">
        <v>29</v>
      </c>
      <c r="B66" s="50" t="s">
        <v>20</v>
      </c>
      <c r="C66" s="216"/>
      <c r="D66" s="215" t="s">
        <v>110</v>
      </c>
      <c r="E66" s="215"/>
      <c r="F66" s="71">
        <v>60</v>
      </c>
      <c r="G66" s="51" t="s">
        <v>106</v>
      </c>
      <c r="H66" s="52">
        <v>40</v>
      </c>
      <c r="I66" s="217"/>
      <c r="J66" s="53"/>
      <c r="K66" s="218"/>
      <c r="L66" s="54"/>
      <c r="M66" s="147"/>
      <c r="N66" s="53"/>
      <c r="O66" s="53"/>
      <c r="P66" s="147"/>
      <c r="Q66" s="54">
        <v>40</v>
      </c>
      <c r="R66" s="101"/>
      <c r="S66" s="151">
        <v>40</v>
      </c>
      <c r="T66" s="84"/>
    </row>
    <row r="67" spans="1:20" ht="22.5" customHeight="1">
      <c r="A67" s="337" t="s">
        <v>30</v>
      </c>
      <c r="B67" s="338"/>
      <c r="C67" s="167">
        <v>3</v>
      </c>
      <c r="D67" s="167">
        <v>23</v>
      </c>
      <c r="E67" s="166" t="s">
        <v>196</v>
      </c>
      <c r="F67" s="148">
        <f>SUM(F19,F39,F47,F66)</f>
        <v>4959</v>
      </c>
      <c r="G67" s="244">
        <f>SUM(G19,G39,G47,G66)</f>
        <v>1415</v>
      </c>
      <c r="H67" s="158">
        <f>SUM(H19+H39+H47+H66)</f>
        <v>4176</v>
      </c>
      <c r="I67" s="158">
        <f>SUM(I19,I39,I47,I66)</f>
        <v>1580</v>
      </c>
      <c r="J67" s="158">
        <f>SUM(J19,J39,J47,J66)</f>
        <v>1152</v>
      </c>
      <c r="K67" s="158">
        <f>SUM(K19+K39+K47+K66)</f>
        <v>612</v>
      </c>
      <c r="L67" s="158">
        <f>SUM(L19+L39+L47+L66)</f>
        <v>772</v>
      </c>
      <c r="M67" s="70">
        <f>SUM(K67:L67)</f>
        <v>1384</v>
      </c>
      <c r="N67" s="158">
        <f>SUM(N19+N39+N47+N66)</f>
        <v>612</v>
      </c>
      <c r="O67" s="158">
        <f>SUM(O19+O39+O47+O66)</f>
        <v>799</v>
      </c>
      <c r="P67" s="189">
        <f>SUM(N67:O67)</f>
        <v>1411</v>
      </c>
      <c r="Q67" s="158">
        <f>SUM(Q19+Q39+Q47+Q66)</f>
        <v>591</v>
      </c>
      <c r="R67" s="159">
        <f>SUM(R19+R39+R47+R66)</f>
        <v>790</v>
      </c>
      <c r="S67" s="150">
        <f>SUM(Q67:R67)</f>
        <v>1381</v>
      </c>
      <c r="T67" s="207"/>
    </row>
    <row r="68" spans="1:20" ht="20.25" customHeight="1">
      <c r="A68" s="271" t="s">
        <v>135</v>
      </c>
      <c r="B68" s="272"/>
      <c r="C68" s="273"/>
      <c r="D68" s="208"/>
      <c r="E68" s="209"/>
      <c r="F68" s="210"/>
      <c r="G68" s="211"/>
      <c r="H68" s="212"/>
      <c r="I68" s="212"/>
      <c r="J68" s="212"/>
      <c r="K68" s="212"/>
      <c r="L68" s="359" t="s">
        <v>186</v>
      </c>
      <c r="M68" s="360"/>
      <c r="N68" s="360"/>
      <c r="O68" s="359" t="s">
        <v>186</v>
      </c>
      <c r="P68" s="360"/>
      <c r="Q68" s="360">
        <v>1</v>
      </c>
      <c r="R68" s="359" t="s">
        <v>186</v>
      </c>
      <c r="S68" s="214"/>
      <c r="T68" s="84"/>
    </row>
    <row r="69" spans="1:20" ht="27.75" customHeight="1">
      <c r="A69" s="57" t="s">
        <v>55</v>
      </c>
      <c r="B69" s="58" t="s">
        <v>56</v>
      </c>
      <c r="C69" s="58"/>
      <c r="D69" s="58"/>
      <c r="E69" s="59"/>
      <c r="F69" s="55"/>
      <c r="G69" s="55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9" t="s">
        <v>214</v>
      </c>
      <c r="S69" s="104"/>
      <c r="T69" s="104"/>
    </row>
    <row r="70" spans="1:20" ht="28.5" customHeight="1">
      <c r="A70" s="339" t="s">
        <v>58</v>
      </c>
      <c r="B70" s="340"/>
      <c r="C70" s="340"/>
      <c r="D70" s="340"/>
      <c r="E70" s="340"/>
      <c r="F70" s="340"/>
      <c r="G70" s="341"/>
      <c r="H70" s="333"/>
      <c r="I70" s="336" t="s">
        <v>211</v>
      </c>
      <c r="J70" s="336"/>
      <c r="K70" s="60">
        <v>540</v>
      </c>
      <c r="L70" s="60">
        <v>628</v>
      </c>
      <c r="M70" s="172">
        <f>SUM(K70:L70)</f>
        <v>1168</v>
      </c>
      <c r="N70" s="60">
        <v>468</v>
      </c>
      <c r="O70" s="60">
        <v>367</v>
      </c>
      <c r="P70" s="172">
        <f>SUM(N70:O70)</f>
        <v>835</v>
      </c>
      <c r="Q70" s="60">
        <v>447</v>
      </c>
      <c r="R70" s="102">
        <v>322</v>
      </c>
      <c r="S70" s="169">
        <f>SUM(Q70:R70)</f>
        <v>769</v>
      </c>
      <c r="T70" s="104"/>
    </row>
    <row r="71" spans="1:20" ht="30.75" customHeight="1">
      <c r="A71" s="328"/>
      <c r="B71" s="329"/>
      <c r="C71" s="329"/>
      <c r="D71" s="329"/>
      <c r="E71" s="329"/>
      <c r="F71" s="329"/>
      <c r="G71" s="330"/>
      <c r="H71" s="334"/>
      <c r="I71" s="331" t="s">
        <v>72</v>
      </c>
      <c r="J71" s="332"/>
      <c r="K71" s="91">
        <v>72</v>
      </c>
      <c r="L71" s="91">
        <v>72</v>
      </c>
      <c r="M71" s="171">
        <f>SUM(K71:L71)</f>
        <v>144</v>
      </c>
      <c r="N71" s="91">
        <v>144</v>
      </c>
      <c r="O71" s="91"/>
      <c r="P71" s="171">
        <f>SUM(N71:O71)</f>
        <v>144</v>
      </c>
      <c r="Q71" s="91">
        <v>144</v>
      </c>
      <c r="R71" s="247"/>
      <c r="S71" s="169">
        <v>144</v>
      </c>
      <c r="T71" s="104"/>
    </row>
    <row r="72" spans="1:20" ht="28.5" customHeight="1">
      <c r="A72" s="342"/>
      <c r="B72" s="343"/>
      <c r="C72" s="343"/>
      <c r="D72" s="343"/>
      <c r="E72" s="343"/>
      <c r="F72" s="343"/>
      <c r="G72" s="344"/>
      <c r="H72" s="334"/>
      <c r="I72" s="331" t="s">
        <v>210</v>
      </c>
      <c r="J72" s="332"/>
      <c r="K72" s="91"/>
      <c r="L72" s="91">
        <v>72</v>
      </c>
      <c r="M72" s="171">
        <v>72</v>
      </c>
      <c r="N72" s="91"/>
      <c r="O72" s="91">
        <v>432</v>
      </c>
      <c r="P72" s="171">
        <v>432</v>
      </c>
      <c r="Q72" s="91"/>
      <c r="R72" s="247">
        <v>468</v>
      </c>
      <c r="S72" s="168">
        <v>468</v>
      </c>
      <c r="T72" s="106"/>
    </row>
    <row r="73" spans="1:20">
      <c r="A73" s="61"/>
      <c r="B73" s="62"/>
      <c r="C73" s="62"/>
      <c r="D73" s="62"/>
      <c r="E73" s="62"/>
      <c r="F73" s="62"/>
      <c r="G73" s="63"/>
      <c r="H73" s="334"/>
      <c r="I73" s="327" t="s">
        <v>212</v>
      </c>
      <c r="J73" s="327"/>
      <c r="K73" s="246"/>
      <c r="L73" s="246">
        <v>2</v>
      </c>
      <c r="M73" s="56">
        <v>2</v>
      </c>
      <c r="N73" s="246">
        <v>1</v>
      </c>
      <c r="O73" s="246">
        <v>4</v>
      </c>
      <c r="P73" s="170">
        <f>SUM(N73:O73)</f>
        <v>5</v>
      </c>
      <c r="Q73" s="246">
        <v>1</v>
      </c>
      <c r="R73" s="103">
        <v>1</v>
      </c>
      <c r="S73" s="168">
        <f>SUM(Q73:R73)</f>
        <v>2</v>
      </c>
      <c r="T73" s="105"/>
    </row>
    <row r="74" spans="1:20">
      <c r="A74" s="61"/>
      <c r="B74" s="62"/>
      <c r="C74" s="62"/>
      <c r="D74" s="62"/>
      <c r="E74" s="62"/>
      <c r="F74" s="62"/>
      <c r="G74" s="63"/>
      <c r="H74" s="334"/>
      <c r="I74" s="327" t="s">
        <v>213</v>
      </c>
      <c r="J74" s="327"/>
      <c r="K74" s="246">
        <v>2</v>
      </c>
      <c r="L74" s="246">
        <v>4</v>
      </c>
      <c r="M74" s="56">
        <f>SUM(K74:L74)</f>
        <v>6</v>
      </c>
      <c r="N74" s="246">
        <v>4</v>
      </c>
      <c r="O74" s="246">
        <v>3</v>
      </c>
      <c r="P74" s="56">
        <f>SUM(N74:O74)</f>
        <v>7</v>
      </c>
      <c r="Q74" s="246">
        <v>3</v>
      </c>
      <c r="R74" s="103">
        <v>7</v>
      </c>
      <c r="S74" s="168">
        <f>SUM(Q74:R74)</f>
        <v>10</v>
      </c>
      <c r="T74" s="105"/>
    </row>
    <row r="75" spans="1:20" ht="15.75" thickBot="1">
      <c r="A75" s="64"/>
      <c r="B75" s="65"/>
      <c r="C75" s="65"/>
      <c r="D75" s="65"/>
      <c r="E75" s="65"/>
      <c r="F75" s="65"/>
      <c r="G75" s="66"/>
      <c r="H75" s="335"/>
      <c r="I75" s="326" t="s">
        <v>34</v>
      </c>
      <c r="J75" s="326"/>
      <c r="K75" s="246">
        <v>1</v>
      </c>
      <c r="L75" s="246">
        <v>2</v>
      </c>
      <c r="M75" s="56">
        <v>3</v>
      </c>
      <c r="N75" s="246"/>
      <c r="O75" s="246"/>
      <c r="P75" s="56"/>
      <c r="Q75" s="246"/>
      <c r="R75" s="103"/>
      <c r="S75" s="169"/>
      <c r="T75" s="104"/>
    </row>
  </sheetData>
  <mergeCells count="42">
    <mergeCell ref="B1:R1"/>
    <mergeCell ref="A2:A17"/>
    <mergeCell ref="B2:B17"/>
    <mergeCell ref="C2:E5"/>
    <mergeCell ref="F2:J5"/>
    <mergeCell ref="K2:S5"/>
    <mergeCell ref="P6:P16"/>
    <mergeCell ref="Q6:R7"/>
    <mergeCell ref="S6:S16"/>
    <mergeCell ref="H8:H17"/>
    <mergeCell ref="T2:T16"/>
    <mergeCell ref="C6:C16"/>
    <mergeCell ref="D6:D16"/>
    <mergeCell ref="E6:E16"/>
    <mergeCell ref="F6:F17"/>
    <mergeCell ref="G6:G17"/>
    <mergeCell ref="H6:J7"/>
    <mergeCell ref="K6:L7"/>
    <mergeCell ref="M6:M16"/>
    <mergeCell ref="N6:O7"/>
    <mergeCell ref="R8:R9"/>
    <mergeCell ref="O8:O9"/>
    <mergeCell ref="Q8:Q9"/>
    <mergeCell ref="A68:C68"/>
    <mergeCell ref="I8:J10"/>
    <mergeCell ref="K8:K9"/>
    <mergeCell ref="L8:L9"/>
    <mergeCell ref="N8:N9"/>
    <mergeCell ref="I11:I17"/>
    <mergeCell ref="J11:J17"/>
    <mergeCell ref="E49:E52"/>
    <mergeCell ref="A67:B67"/>
    <mergeCell ref="A70:G70"/>
    <mergeCell ref="H70:H75"/>
    <mergeCell ref="I70:J70"/>
    <mergeCell ref="A71:G71"/>
    <mergeCell ref="I71:J71"/>
    <mergeCell ref="A72:G72"/>
    <mergeCell ref="I72:J72"/>
    <mergeCell ref="I73:J73"/>
    <mergeCell ref="I74:J74"/>
    <mergeCell ref="I75:J75"/>
  </mergeCells>
  <pageMargins left="0.70866141732283472" right="0.31496062992125984" top="0.15748031496062992" bottom="0.74803149606299213" header="0" footer="0"/>
  <pageSetup paperSize="9" scale="64" orientation="landscape" verticalDpi="0" r:id="rId1"/>
  <headerFooter scaleWithDoc="0"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план</vt:lpstr>
      <vt:lpstr>график</vt:lpstr>
      <vt:lpstr>УП сокращенный</vt:lpstr>
      <vt:lpstr>план!Область_печати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2021-07-12T03:22:43Z</dcterms:modified>
</cp:coreProperties>
</file>