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7490" windowHeight="9090"/>
  </bookViews>
  <sheets>
    <sheet name="план" sheetId="3" r:id="rId1"/>
    <sheet name="график" sheetId="4" r:id="rId2"/>
  </sheets>
  <definedNames>
    <definedName name="_xlnm.Print_Area" localSheetId="0">план!$A$1:$T$82</definedName>
  </definedNames>
  <calcPr calcId="145621"/>
</workbook>
</file>

<file path=xl/calcChain.xml><?xml version="1.0" encoding="utf-8"?>
<calcChain xmlns="http://schemas.openxmlformats.org/spreadsheetml/2006/main">
  <c r="F42" i="3" l="1"/>
  <c r="R30" i="3" l="1"/>
  <c r="Q30" i="3"/>
  <c r="O30" i="3"/>
  <c r="N30" i="3"/>
  <c r="L30" i="3"/>
  <c r="K30" i="3"/>
  <c r="J30" i="3"/>
  <c r="I30" i="3"/>
  <c r="H30" i="3"/>
  <c r="G30" i="3"/>
  <c r="P33" i="3"/>
  <c r="M33" i="3"/>
  <c r="F33" i="3"/>
  <c r="F30" i="3" l="1"/>
  <c r="G66" i="3"/>
  <c r="I44" i="3"/>
  <c r="R66" i="3" l="1"/>
  <c r="F66" i="3"/>
  <c r="S76" i="3"/>
  <c r="P77" i="3"/>
  <c r="P76" i="3"/>
  <c r="M77" i="3"/>
  <c r="M76" i="3"/>
  <c r="L44" i="3"/>
  <c r="H61" i="3"/>
  <c r="Q44" i="3"/>
  <c r="O61" i="3"/>
  <c r="N61" i="3"/>
  <c r="P64" i="3"/>
  <c r="P63" i="3"/>
  <c r="P62" i="3"/>
  <c r="M48" i="3"/>
  <c r="M59" i="3"/>
  <c r="M58" i="3"/>
  <c r="M57" i="3"/>
  <c r="M56" i="3"/>
  <c r="M54" i="3"/>
  <c r="L53" i="3"/>
  <c r="K53" i="3"/>
  <c r="H53" i="3"/>
  <c r="F51" i="3"/>
  <c r="M45" i="3"/>
  <c r="H45" i="3"/>
  <c r="T44" i="3"/>
  <c r="F57" i="3"/>
  <c r="M44" i="3" l="1"/>
  <c r="M53" i="3"/>
  <c r="P61" i="3"/>
  <c r="H52" i="3"/>
  <c r="G53" i="3"/>
  <c r="F54" i="3"/>
  <c r="F53" i="3" s="1"/>
  <c r="J53" i="3"/>
  <c r="I53" i="3"/>
  <c r="T53" i="3"/>
  <c r="H47" i="3"/>
  <c r="F47" i="3" s="1"/>
  <c r="F45" i="3"/>
  <c r="H50" i="3"/>
  <c r="F50" i="3" s="1"/>
  <c r="H49" i="3"/>
  <c r="H48" i="3"/>
  <c r="F48" i="3" s="1"/>
  <c r="H46" i="3"/>
  <c r="J44" i="3"/>
  <c r="P50" i="3"/>
  <c r="F46" i="3" l="1"/>
  <c r="H44" i="3"/>
  <c r="F49" i="3"/>
  <c r="S41" i="3"/>
  <c r="P32" i="3"/>
  <c r="M32" i="3"/>
  <c r="S30" i="3"/>
  <c r="P31" i="3"/>
  <c r="M31" i="3"/>
  <c r="S26" i="3"/>
  <c r="S25" i="3"/>
  <c r="S23" i="3"/>
  <c r="P27" i="3"/>
  <c r="P26" i="3"/>
  <c r="P25" i="3"/>
  <c r="P24" i="3"/>
  <c r="P23" i="3"/>
  <c r="P22" i="3"/>
  <c r="P21" i="3"/>
  <c r="M28" i="3"/>
  <c r="M27" i="3"/>
  <c r="M26" i="3"/>
  <c r="M25" i="3"/>
  <c r="M24" i="3"/>
  <c r="M23" i="3"/>
  <c r="M22" i="3"/>
  <c r="M21" i="3"/>
  <c r="R37" i="3"/>
  <c r="O44" i="3"/>
  <c r="N44" i="3"/>
  <c r="K44" i="3"/>
  <c r="O52" i="3"/>
  <c r="N52" i="3"/>
  <c r="L61" i="3"/>
  <c r="L52" i="3" s="1"/>
  <c r="K61" i="3"/>
  <c r="K52" i="3" s="1"/>
  <c r="M61" i="3"/>
  <c r="M52" i="3" s="1"/>
  <c r="M30" i="3" l="1"/>
  <c r="P52" i="3"/>
  <c r="S20" i="3"/>
  <c r="S37" i="3"/>
  <c r="P20" i="3"/>
  <c r="S19" i="3" l="1"/>
  <c r="P19" i="3"/>
  <c r="J61" i="3" l="1"/>
  <c r="J52" i="3" s="1"/>
  <c r="I61" i="3"/>
  <c r="I52" i="3" s="1"/>
  <c r="G61" i="3"/>
  <c r="G52" i="3" s="1"/>
  <c r="F61" i="3"/>
  <c r="F52" i="3" s="1"/>
  <c r="P44" i="3"/>
  <c r="G37" i="3"/>
  <c r="F41" i="3"/>
  <c r="F40" i="3"/>
  <c r="F38" i="3"/>
  <c r="G20" i="3" l="1"/>
  <c r="N20" i="3"/>
  <c r="O20" i="3"/>
  <c r="K20" i="3" l="1"/>
  <c r="M20" i="3" l="1"/>
  <c r="M19" i="3" s="1"/>
  <c r="J20" i="3"/>
  <c r="F28" i="3"/>
  <c r="H19" i="3" l="1"/>
  <c r="H73" i="3" s="1"/>
  <c r="J19" i="3" l="1"/>
  <c r="J73" i="3" s="1"/>
  <c r="I19" i="3"/>
  <c r="I73" i="3" s="1"/>
  <c r="G19" i="3"/>
  <c r="R19" i="3"/>
  <c r="N19" i="3"/>
  <c r="N73" i="3" s="1"/>
  <c r="K19" i="3"/>
  <c r="K73" i="3" s="1"/>
  <c r="O19" i="3"/>
  <c r="O73" i="3" s="1"/>
  <c r="L19" i="3"/>
  <c r="L73" i="3" s="1"/>
  <c r="Q19" i="3"/>
  <c r="F19" i="3" l="1"/>
  <c r="F73" i="3" s="1"/>
  <c r="R73" i="3" l="1"/>
  <c r="S73" i="3" l="1"/>
</calcChain>
</file>

<file path=xl/sharedStrings.xml><?xml version="1.0" encoding="utf-8"?>
<sst xmlns="http://schemas.openxmlformats.org/spreadsheetml/2006/main" count="348" uniqueCount="220">
  <si>
    <t xml:space="preserve">   Индекс</t>
  </si>
  <si>
    <t>Учебная нагрузка обучающихся (час.)</t>
  </si>
  <si>
    <t>максимальная</t>
  </si>
  <si>
    <t>Самостоятельная работа</t>
  </si>
  <si>
    <t>Обязательная аудиторная</t>
  </si>
  <si>
    <t>I курс</t>
  </si>
  <si>
    <t>II курс</t>
  </si>
  <si>
    <t>III курс</t>
  </si>
  <si>
    <t>всего занятий</t>
  </si>
  <si>
    <t>в т. ч.</t>
  </si>
  <si>
    <t>1 семестр</t>
  </si>
  <si>
    <t>2 семестр</t>
  </si>
  <si>
    <t>3 семестр</t>
  </si>
  <si>
    <t>4 семестр</t>
  </si>
  <si>
    <t>Лекций, уроков</t>
  </si>
  <si>
    <t>лаб. и практ. занятий</t>
  </si>
  <si>
    <t>нед</t>
  </si>
  <si>
    <t>Общеобразовательный цикл</t>
  </si>
  <si>
    <t>Иностранный язык</t>
  </si>
  <si>
    <t>История</t>
  </si>
  <si>
    <t>Физическая культура</t>
  </si>
  <si>
    <t>ОП.00</t>
  </si>
  <si>
    <t>ОП.01</t>
  </si>
  <si>
    <t>ОП.02</t>
  </si>
  <si>
    <t>ОП.03</t>
  </si>
  <si>
    <t>ПМ.00</t>
  </si>
  <si>
    <t>Профессиональные модули</t>
  </si>
  <si>
    <t>Учебная практика</t>
  </si>
  <si>
    <t>Производственная практика</t>
  </si>
  <si>
    <t>ФК.00</t>
  </si>
  <si>
    <t>Всего</t>
  </si>
  <si>
    <t>учебной практики</t>
  </si>
  <si>
    <t>экзаменов</t>
  </si>
  <si>
    <t>дифф. зачетов</t>
  </si>
  <si>
    <t>зачетов</t>
  </si>
  <si>
    <t>5 семестр</t>
  </si>
  <si>
    <t>6 семестр</t>
  </si>
  <si>
    <t xml:space="preserve">производст. практики </t>
  </si>
  <si>
    <t>дисциплин и МДК</t>
  </si>
  <si>
    <t>Безопасность жизнедеятельности</t>
  </si>
  <si>
    <t>ПМ.01</t>
  </si>
  <si>
    <t>МДК.01.01</t>
  </si>
  <si>
    <t>УП.01</t>
  </si>
  <si>
    <t>ПП.01</t>
  </si>
  <si>
    <t>Основы безопасности жизнедеятельности</t>
  </si>
  <si>
    <t xml:space="preserve">Информатика </t>
  </si>
  <si>
    <t>Физика</t>
  </si>
  <si>
    <t>Астрономия</t>
  </si>
  <si>
    <t xml:space="preserve"> Учебные дисциплины по выбору из обязательных предметных областей</t>
  </si>
  <si>
    <t>Математика</t>
  </si>
  <si>
    <t>Основы электротехники</t>
  </si>
  <si>
    <t>ОП.04</t>
  </si>
  <si>
    <t>ОП.05</t>
  </si>
  <si>
    <t>ОП.07</t>
  </si>
  <si>
    <t>МДК.01.02</t>
  </si>
  <si>
    <t>ГИА</t>
  </si>
  <si>
    <t>Государственная итоговая аттестация</t>
  </si>
  <si>
    <t>2 нед.</t>
  </si>
  <si>
    <r>
      <t>Консультации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из расчета 4 часа на одного обучающегося на каждый учебный год</t>
    </r>
  </si>
  <si>
    <t xml:space="preserve">8. План учебного процесса </t>
  </si>
  <si>
    <t xml:space="preserve">курс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</si>
  <si>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</si>
  <si>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</si>
  <si>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</si>
  <si>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</si>
  <si>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</si>
  <si>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</si>
  <si>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</si>
  <si>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</si>
  <si>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</si>
  <si>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</si>
  <si>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учебная практика</t>
  </si>
  <si>
    <t>Родной язык</t>
  </si>
  <si>
    <t>Наименование циклов, учебных предметов, профессиональных модулей, МДК, практик</t>
  </si>
  <si>
    <t>формы промежуточной аттестации с указанием семестра</t>
  </si>
  <si>
    <t>зачет</t>
  </si>
  <si>
    <t>дифференцированный зачет</t>
  </si>
  <si>
    <t>экзамен</t>
  </si>
  <si>
    <t>всего, часов</t>
  </si>
  <si>
    <t>Распределение обязательной нагрузки по курсам и семестрам ( час. в семестр)</t>
  </si>
  <si>
    <t xml:space="preserve">Дополнительные учебные предметы </t>
  </si>
  <si>
    <t>Общие учебные предметы</t>
  </si>
  <si>
    <t>О.ОО</t>
  </si>
  <si>
    <t>ОУП.01</t>
  </si>
  <si>
    <t>ОУП.02</t>
  </si>
  <si>
    <t>ОУП.03</t>
  </si>
  <si>
    <t>ОУП.05</t>
  </si>
  <si>
    <t>ОУП.06</t>
  </si>
  <si>
    <t>ОУП.07</t>
  </si>
  <si>
    <t>ОУП.08</t>
  </si>
  <si>
    <t>ОУП.09</t>
  </si>
  <si>
    <t>ОУПП.10</t>
  </si>
  <si>
    <t>ОУПП.11</t>
  </si>
  <si>
    <t>ОУПП.04</t>
  </si>
  <si>
    <t>вариативная часть</t>
  </si>
  <si>
    <t xml:space="preserve">Общепрофессиональный цикл                         </t>
  </si>
  <si>
    <t>Биология</t>
  </si>
  <si>
    <t>Основы финансовой грамотности</t>
  </si>
  <si>
    <t>Эффективное поведение на рынке труда</t>
  </si>
  <si>
    <t>20</t>
  </si>
  <si>
    <t>Экзамен по модулю</t>
  </si>
  <si>
    <t xml:space="preserve">Э/ 4 </t>
  </si>
  <si>
    <t>Основы материаловедения</t>
  </si>
  <si>
    <t>Основы экономики</t>
  </si>
  <si>
    <t>ОП.06</t>
  </si>
  <si>
    <t>Технология производства сварных конструкций</t>
  </si>
  <si>
    <t>МДК.01.03</t>
  </si>
  <si>
    <t>МДК.01.04</t>
  </si>
  <si>
    <t>Контроль качества сварных соединений</t>
  </si>
  <si>
    <t>ПМ.02</t>
  </si>
  <si>
    <t>Ручная дуговая сварка (наплавка, резка) плавящимся покрытым электродом</t>
  </si>
  <si>
    <t>МДК.02.01</t>
  </si>
  <si>
    <t>Техника и технология ручной дуговой сварки (наплавки, резки) покрытым электродом</t>
  </si>
  <si>
    <t>УП.02</t>
  </si>
  <si>
    <t>ПП.02</t>
  </si>
  <si>
    <t>Промежуточная аттестация</t>
  </si>
  <si>
    <t>Основы инженерной графики</t>
  </si>
  <si>
    <t>Подготовительные сварочные работы и контроль качества сварных швов после сварки</t>
  </si>
  <si>
    <t>Основы технологии сварки и сварочное оборудование</t>
  </si>
  <si>
    <t>Подготовительные и сборочные операции перед сваркой</t>
  </si>
  <si>
    <t>Охрана труда/Основы интеллектуального труда</t>
  </si>
  <si>
    <t>УП</t>
  </si>
  <si>
    <t>ПП</t>
  </si>
  <si>
    <t>производственная практика</t>
  </si>
  <si>
    <t>К</t>
  </si>
  <si>
    <t>каникулы</t>
  </si>
  <si>
    <t>А</t>
  </si>
  <si>
    <t>промежуточная аттестация</t>
  </si>
  <si>
    <t>Г</t>
  </si>
  <si>
    <t>государственная итоговая аттестация</t>
  </si>
  <si>
    <t>теороетическое обучение</t>
  </si>
  <si>
    <t>29 сен - 5 окт</t>
  </si>
  <si>
    <t>27 окт - 2 ноя</t>
  </si>
  <si>
    <t>29 дек - 4 янв</t>
  </si>
  <si>
    <t>26 янв - 1 фев</t>
  </si>
  <si>
    <t>23 фев - 1 мар</t>
  </si>
  <si>
    <t>30 мар - 5 апр</t>
  </si>
  <si>
    <t>27 апр - 3 май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</si>
  <si>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</si>
  <si>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</si>
  <si>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</si>
  <si>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</si>
  <si>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</si>
  <si>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</si>
  <si>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</si>
  <si>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</si>
  <si>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</si>
  <si>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</si>
  <si>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</si>
  <si>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</si>
  <si>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</si>
  <si>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</si>
  <si>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</si>
  <si>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</si>
  <si>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</si>
  <si>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</si>
  <si>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</si>
  <si>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</si>
  <si>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</si>
  <si>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</si>
  <si>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</si>
  <si>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</si>
  <si>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</si>
  <si>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</si>
  <si>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</si>
  <si>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Э/2</t>
  </si>
  <si>
    <t xml:space="preserve"> 1 нед.</t>
  </si>
  <si>
    <t>Эк/2</t>
  </si>
  <si>
    <t>Э/4</t>
  </si>
  <si>
    <t>Э/3</t>
  </si>
  <si>
    <t>Э/5</t>
  </si>
  <si>
    <t>Э/6</t>
  </si>
  <si>
    <t>6</t>
  </si>
  <si>
    <t xml:space="preserve">Календарный учебный график к ОПОП ППКРС по профессии среднего профессионального образования 15.01.05Сварщик (ручной и частично механизированной сварки (наплавки).
Квалификация: Сварщик ручной дуговой сварки плавящимся покрытым электродом - Сварщик частично механизированной сварки плавлением.                                          Форма обучения - очная
Нормативный срок обучения 2 года 10мес.
На базе основного общего образования.
</t>
  </si>
  <si>
    <t>Утверждаю: ________________</t>
  </si>
  <si>
    <t>Директор КГБПОУ "Благовещенский профессиональный лицей" Г.В. Залевский</t>
  </si>
  <si>
    <t xml:space="preserve">Химия </t>
  </si>
  <si>
    <t>ОУП.12</t>
  </si>
  <si>
    <t>ПМ.05</t>
  </si>
  <si>
    <t>МДК.05.01</t>
  </si>
  <si>
    <t xml:space="preserve">Газовая сварка (наплавка) </t>
  </si>
  <si>
    <t xml:space="preserve">Техника и технология газовой сварки (наплавки) </t>
  </si>
  <si>
    <t>УП.05</t>
  </si>
  <si>
    <t>ПП.05</t>
  </si>
  <si>
    <t>Допуски и технические измерения</t>
  </si>
  <si>
    <t>География</t>
  </si>
  <si>
    <t xml:space="preserve">Обществознание </t>
  </si>
  <si>
    <t xml:space="preserve">Психология </t>
  </si>
  <si>
    <t>Д/З 3</t>
  </si>
  <si>
    <t>Д/З 5</t>
  </si>
  <si>
    <t>Д/З 6</t>
  </si>
  <si>
    <t>З/ 2</t>
  </si>
  <si>
    <t>Д/З 2</t>
  </si>
  <si>
    <t>Д/З 1</t>
  </si>
  <si>
    <t xml:space="preserve">Д/З 4 </t>
  </si>
  <si>
    <t>З/ 5</t>
  </si>
  <si>
    <t>З/1-5</t>
  </si>
  <si>
    <t>51</t>
  </si>
  <si>
    <t>ОУП</t>
  </si>
  <si>
    <t>ОУП.13</t>
  </si>
  <si>
    <t>Проектная деятельность</t>
  </si>
  <si>
    <t>ДУП.01</t>
  </si>
  <si>
    <t>ДУП.02</t>
  </si>
  <si>
    <t>ДУП.03</t>
  </si>
  <si>
    <t>Русский язык</t>
  </si>
  <si>
    <t>Литература</t>
  </si>
  <si>
    <t>ДУП.04</t>
  </si>
  <si>
    <t>З/ 3</t>
  </si>
  <si>
    <t>Э/ 6</t>
  </si>
  <si>
    <t>5</t>
  </si>
  <si>
    <t>0</t>
  </si>
  <si>
    <t>11</t>
  </si>
  <si>
    <t>1363</t>
  </si>
  <si>
    <t>Основы предпринимательской деятельности</t>
  </si>
  <si>
    <t>ДУП.05</t>
  </si>
  <si>
    <t>ДУП.06</t>
  </si>
  <si>
    <t>Основы экономическо-правовой деятельности</t>
  </si>
  <si>
    <t>ОУП.16</t>
  </si>
  <si>
    <t>ОУП.14</t>
  </si>
  <si>
    <t>Учебные 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</si>
</sst>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7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353">
    <xf numFmtId="0" fontId="0" fillId="0" borderId="0" xfId="0"/>
    <xf numFmtId="0" fontId="0" fillId="0" borderId="0" xfId="0" applyFont="1"/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2" fillId="0" borderId="12" xfId="0" applyFont="1" applyBorder="1" applyAlignment="1">
      <alignment wrapText="1"/>
    </xf>
    <xf numFmtId="49" fontId="6" fillId="0" borderId="1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1" fillId="0" borderId="0" xfId="0" applyFont="1"/>
    <xf numFmtId="49" fontId="6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wrapText="1"/>
    </xf>
    <xf numFmtId="0" fontId="2" fillId="0" borderId="0" xfId="0" applyFont="1"/>
    <xf numFmtId="164" fontId="6" fillId="0" borderId="12" xfId="0" applyNumberFormat="1" applyFont="1" applyBorder="1" applyAlignment="1">
      <alignment horizontal="center" wrapText="1"/>
    </xf>
    <xf numFmtId="0" fontId="8" fillId="8" borderId="12" xfId="0" applyFont="1" applyFill="1" applyBorder="1" applyAlignment="1">
      <alignment vertical="top" wrapText="1"/>
    </xf>
    <xf numFmtId="0" fontId="5" fillId="8" borderId="12" xfId="0" applyFont="1" applyFill="1" applyBorder="1" applyAlignment="1">
      <alignment horizontal="center" wrapText="1"/>
    </xf>
    <xf numFmtId="0" fontId="6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2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0" fillId="0" borderId="0" xfId="0" applyFont="1" applyFill="1"/>
    <xf numFmtId="0" fontId="10" fillId="0" borderId="0" xfId="0" applyFont="1"/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8" xfId="0" applyFont="1" applyBorder="1" applyAlignment="1">
      <alignment vertical="center" wrapText="1"/>
    </xf>
    <xf numFmtId="49" fontId="4" fillId="0" borderId="12" xfId="0" applyNumberFormat="1" applyFont="1" applyBorder="1" applyAlignment="1">
      <alignment horizont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wrapText="1"/>
    </xf>
    <xf numFmtId="0" fontId="3" fillId="0" borderId="13" xfId="0" applyFont="1" applyBorder="1" applyAlignment="1">
      <alignment wrapText="1"/>
    </xf>
    <xf numFmtId="49" fontId="3" fillId="0" borderId="13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0" fillId="0" borderId="33" xfId="0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89"/>
    </xf>
    <xf numFmtId="0" fontId="15" fillId="0" borderId="0" xfId="0" applyFont="1"/>
    <xf numFmtId="0" fontId="3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vertical="center" textRotation="90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5" borderId="37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0" fillId="0" borderId="12" xfId="0" applyFont="1" applyBorder="1"/>
    <xf numFmtId="0" fontId="9" fillId="0" borderId="12" xfId="0" applyFont="1" applyBorder="1"/>
    <xf numFmtId="0" fontId="10" fillId="0" borderId="12" xfId="0" applyFont="1" applyBorder="1"/>
    <xf numFmtId="0" fontId="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3" fillId="6" borderId="1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wrapText="1"/>
    </xf>
    <xf numFmtId="0" fontId="8" fillId="3" borderId="12" xfId="0" applyFont="1" applyFill="1" applyBorder="1" applyAlignment="1">
      <alignment wrapText="1"/>
    </xf>
    <xf numFmtId="49" fontId="5" fillId="3" borderId="12" xfId="0" applyNumberFormat="1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horizontal="center" wrapText="1"/>
    </xf>
    <xf numFmtId="0" fontId="5" fillId="7" borderId="12" xfId="0" applyFont="1" applyFill="1" applyBorder="1" applyAlignment="1">
      <alignment horizontal="center" wrapText="1"/>
    </xf>
    <xf numFmtId="0" fontId="5" fillId="7" borderId="13" xfId="0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wrapText="1"/>
    </xf>
    <xf numFmtId="1" fontId="6" fillId="7" borderId="12" xfId="0" applyNumberFormat="1" applyFont="1" applyFill="1" applyBorder="1" applyAlignment="1">
      <alignment horizontal="center" wrapText="1"/>
    </xf>
    <xf numFmtId="0" fontId="6" fillId="7" borderId="13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wrapText="1"/>
    </xf>
    <xf numFmtId="0" fontId="6" fillId="7" borderId="12" xfId="0" applyFont="1" applyFill="1" applyBorder="1" applyAlignment="1">
      <alignment horizontal="center" vertical="center" wrapText="1"/>
    </xf>
    <xf numFmtId="0" fontId="8" fillId="10" borderId="12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49" fontId="3" fillId="10" borderId="12" xfId="0" applyNumberFormat="1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4" fillId="0" borderId="18" xfId="0" applyFont="1" applyBorder="1" applyAlignment="1">
      <alignment wrapText="1"/>
    </xf>
    <xf numFmtId="0" fontId="6" fillId="3" borderId="18" xfId="0" applyFont="1" applyFill="1" applyBorder="1" applyAlignment="1">
      <alignment wrapText="1"/>
    </xf>
    <xf numFmtId="0" fontId="8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6" fillId="0" borderId="12" xfId="0" applyNumberFormat="1" applyFont="1" applyFill="1" applyBorder="1" applyAlignment="1">
      <alignment horizontal="center" wrapText="1"/>
    </xf>
    <xf numFmtId="49" fontId="6" fillId="0" borderId="12" xfId="0" applyNumberFormat="1" applyFont="1" applyFill="1" applyBorder="1" applyAlignment="1">
      <alignment horizontal="center" wrapText="1"/>
    </xf>
    <xf numFmtId="0" fontId="6" fillId="0" borderId="12" xfId="0" applyNumberFormat="1" applyFont="1" applyBorder="1" applyAlignment="1">
      <alignment horizont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1" fontId="5" fillId="7" borderId="1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15" fillId="0" borderId="12" xfId="0" applyFont="1" applyBorder="1"/>
    <xf numFmtId="0" fontId="15" fillId="0" borderId="0" xfId="0" applyFont="1" applyBorder="1" applyAlignment="1"/>
    <xf numFmtId="0" fontId="17" fillId="0" borderId="12" xfId="1" applyNumberFormat="1" applyFont="1" applyBorder="1" applyAlignment="1" applyProtection="1">
      <alignment horizontal="center" vertical="center"/>
      <protection locked="0"/>
    </xf>
    <xf numFmtId="0" fontId="17" fillId="12" borderId="12" xfId="1" applyNumberFormat="1" applyFont="1" applyFill="1" applyBorder="1" applyAlignment="1" applyProtection="1">
      <alignment horizontal="center" vertical="center" textRotation="90"/>
      <protection locked="0"/>
    </xf>
    <xf numFmtId="0" fontId="17" fillId="12" borderId="12" xfId="1" applyNumberFormat="1" applyFont="1" applyFill="1" applyBorder="1" applyAlignment="1" applyProtection="1">
      <alignment horizontal="left" vertical="center" textRotation="90"/>
      <protection locked="0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0" fontId="8" fillId="3" borderId="12" xfId="0" applyNumberFormat="1" applyFont="1" applyFill="1" applyBorder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6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9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13" xfId="0" applyFont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8" fillId="10" borderId="12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 wrapText="1"/>
    </xf>
    <xf numFmtId="49" fontId="11" fillId="8" borderId="12" xfId="0" applyNumberFormat="1" applyFont="1" applyFill="1" applyBorder="1" applyAlignment="1">
      <alignment horizontal="center" vertical="center" wrapText="1"/>
    </xf>
    <xf numFmtId="49" fontId="11" fillId="3" borderId="12" xfId="0" applyNumberFormat="1" applyFont="1" applyFill="1" applyBorder="1" applyAlignment="1">
      <alignment horizontal="center" wrapText="1"/>
    </xf>
    <xf numFmtId="0" fontId="7" fillId="7" borderId="12" xfId="0" applyFont="1" applyFill="1" applyBorder="1" applyAlignment="1">
      <alignment horizontal="center" vertical="center"/>
    </xf>
    <xf numFmtId="0" fontId="7" fillId="3" borderId="12" xfId="0" applyNumberFormat="1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12" xfId="0" applyNumberFormat="1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wrapText="1"/>
    </xf>
    <xf numFmtId="0" fontId="3" fillId="6" borderId="14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vertical="center" wrapText="1"/>
    </xf>
    <xf numFmtId="49" fontId="3" fillId="6" borderId="12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7" borderId="12" xfId="0" applyFont="1" applyFill="1" applyBorder="1" applyAlignment="1">
      <alignment horizontal="center" wrapText="1"/>
    </xf>
    <xf numFmtId="1" fontId="2" fillId="7" borderId="12" xfId="0" applyNumberFormat="1" applyFont="1" applyFill="1" applyBorder="1" applyAlignment="1">
      <alignment horizontal="center" wrapText="1"/>
    </xf>
    <xf numFmtId="49" fontId="8" fillId="3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 wrapText="1"/>
    </xf>
    <xf numFmtId="0" fontId="3" fillId="8" borderId="12" xfId="0" applyFont="1" applyFill="1" applyBorder="1" applyAlignment="1">
      <alignment horizontal="center" wrapText="1"/>
    </xf>
    <xf numFmtId="49" fontId="3" fillId="8" borderId="12" xfId="0" applyNumberFormat="1" applyFont="1" applyFill="1" applyBorder="1" applyAlignment="1">
      <alignment horizontal="center" wrapText="1"/>
    </xf>
    <xf numFmtId="0" fontId="8" fillId="8" borderId="12" xfId="0" applyFont="1" applyFill="1" applyBorder="1" applyAlignment="1">
      <alignment horizontal="center" wrapText="1"/>
    </xf>
    <xf numFmtId="0" fontId="8" fillId="8" borderId="15" xfId="0" applyFont="1" applyFill="1" applyBorder="1" applyAlignment="1">
      <alignment horizontal="center" wrapText="1"/>
    </xf>
    <xf numFmtId="0" fontId="8" fillId="8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vertical="center" wrapText="1"/>
    </xf>
    <xf numFmtId="49" fontId="5" fillId="8" borderId="12" xfId="0" applyNumberFormat="1" applyFont="1" applyFill="1" applyBorder="1" applyAlignment="1">
      <alignment horizontal="center" wrapText="1"/>
    </xf>
    <xf numFmtId="0" fontId="3" fillId="6" borderId="18" xfId="0" applyFont="1" applyFill="1" applyBorder="1" applyAlignment="1">
      <alignment vertical="center" wrapText="1"/>
    </xf>
    <xf numFmtId="49" fontId="5" fillId="6" borderId="12" xfId="0" applyNumberFormat="1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vertical="center" wrapText="1"/>
    </xf>
    <xf numFmtId="0" fontId="8" fillId="13" borderId="12" xfId="0" applyFont="1" applyFill="1" applyBorder="1" applyAlignment="1">
      <alignment wrapText="1"/>
    </xf>
    <xf numFmtId="0" fontId="8" fillId="13" borderId="12" xfId="0" applyFont="1" applyFill="1" applyBorder="1" applyAlignment="1">
      <alignment horizontal="center" vertical="center" wrapText="1"/>
    </xf>
    <xf numFmtId="49" fontId="3" fillId="13" borderId="12" xfId="0" applyNumberFormat="1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wrapText="1"/>
    </xf>
    <xf numFmtId="49" fontId="8" fillId="6" borderId="14" xfId="0" applyNumberFormat="1" applyFont="1" applyFill="1" applyBorder="1" applyAlignment="1">
      <alignment horizontal="center" wrapText="1"/>
    </xf>
    <xf numFmtId="0" fontId="2" fillId="11" borderId="12" xfId="0" applyFont="1" applyFill="1" applyBorder="1" applyAlignment="1">
      <alignment horizontal="center" wrapText="1"/>
    </xf>
    <xf numFmtId="1" fontId="8" fillId="6" borderId="14" xfId="0" applyNumberFormat="1" applyFont="1" applyFill="1" applyBorder="1" applyAlignment="1">
      <alignment horizontal="center" wrapText="1"/>
    </xf>
    <xf numFmtId="0" fontId="8" fillId="6" borderId="32" xfId="0" applyFont="1" applyFill="1" applyBorder="1" applyAlignment="1">
      <alignment horizontal="center" wrapText="1"/>
    </xf>
    <xf numFmtId="0" fontId="0" fillId="0" borderId="13" xfId="0" applyFont="1" applyBorder="1"/>
    <xf numFmtId="0" fontId="19" fillId="6" borderId="14" xfId="0" applyFont="1" applyFill="1" applyBorder="1" applyAlignment="1">
      <alignment horizontal="center" vertical="center"/>
    </xf>
    <xf numFmtId="0" fontId="0" fillId="0" borderId="14" xfId="0" applyFont="1" applyBorder="1"/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top" wrapText="1"/>
    </xf>
    <xf numFmtId="0" fontId="6" fillId="14" borderId="12" xfId="0" applyFont="1" applyFill="1" applyBorder="1" applyAlignment="1">
      <alignment horizontal="center" wrapText="1"/>
    </xf>
    <xf numFmtId="0" fontId="6" fillId="14" borderId="12" xfId="0" applyFont="1" applyFill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wrapText="1"/>
    </xf>
    <xf numFmtId="0" fontId="2" fillId="14" borderId="12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1" fontId="2" fillId="14" borderId="12" xfId="0" applyNumberFormat="1" applyFont="1" applyFill="1" applyBorder="1" applyAlignment="1">
      <alignment horizontal="center" wrapText="1"/>
    </xf>
    <xf numFmtId="1" fontId="5" fillId="14" borderId="12" xfId="0" applyNumberFormat="1" applyFont="1" applyFill="1" applyBorder="1" applyAlignment="1">
      <alignment horizontal="center" wrapText="1"/>
    </xf>
    <xf numFmtId="1" fontId="6" fillId="14" borderId="12" xfId="0" applyNumberFormat="1" applyFont="1" applyFill="1" applyBorder="1" applyAlignment="1">
      <alignment horizontal="center" vertical="center" wrapText="1"/>
    </xf>
    <xf numFmtId="1" fontId="6" fillId="14" borderId="12" xfId="0" applyNumberFormat="1" applyFont="1" applyFill="1" applyBorder="1" applyAlignment="1">
      <alignment horizontal="center" wrapText="1"/>
    </xf>
    <xf numFmtId="0" fontId="6" fillId="14" borderId="13" xfId="0" applyFont="1" applyFill="1" applyBorder="1" applyAlignment="1">
      <alignment horizontal="center" wrapText="1"/>
    </xf>
    <xf numFmtId="0" fontId="6" fillId="14" borderId="15" xfId="0" applyFont="1" applyFill="1" applyBorder="1" applyAlignment="1">
      <alignment horizontal="center" wrapText="1"/>
    </xf>
    <xf numFmtId="0" fontId="6" fillId="14" borderId="15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wrapText="1"/>
    </xf>
    <xf numFmtId="0" fontId="2" fillId="14" borderId="15" xfId="0" applyFont="1" applyFill="1" applyBorder="1" applyAlignment="1">
      <alignment horizontal="center" wrapText="1"/>
    </xf>
    <xf numFmtId="0" fontId="2" fillId="14" borderId="15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wrapText="1"/>
    </xf>
    <xf numFmtId="0" fontId="5" fillId="14" borderId="15" xfId="0" applyFont="1" applyFill="1" applyBorder="1" applyAlignment="1">
      <alignment horizontal="center" wrapText="1"/>
    </xf>
    <xf numFmtId="0" fontId="5" fillId="14" borderId="15" xfId="0" applyFont="1" applyFill="1" applyBorder="1" applyAlignment="1">
      <alignment horizontal="center" vertical="center" wrapText="1"/>
    </xf>
    <xf numFmtId="0" fontId="5" fillId="14" borderId="29" xfId="0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wrapText="1"/>
    </xf>
    <xf numFmtId="1" fontId="5" fillId="14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3" borderId="17" xfId="0" applyNumberFormat="1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2" xfId="0" applyFont="1" applyBorder="1" applyAlignment="1">
      <alignment horizontal="center" textRotation="90" wrapText="1"/>
    </xf>
    <xf numFmtId="0" fontId="3" fillId="0" borderId="16" xfId="0" applyFont="1" applyBorder="1" applyAlignment="1">
      <alignment horizontal="center" textRotation="90" wrapText="1"/>
    </xf>
    <xf numFmtId="0" fontId="3" fillId="0" borderId="26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 wrapText="1"/>
    </xf>
    <xf numFmtId="0" fontId="3" fillId="10" borderId="20" xfId="0" applyFont="1" applyFill="1" applyBorder="1" applyAlignment="1">
      <alignment horizontal="right" vertical="center" wrapText="1"/>
    </xf>
    <xf numFmtId="0" fontId="3" fillId="10" borderId="16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0" fontId="17" fillId="0" borderId="12" xfId="1" applyNumberFormat="1" applyFont="1" applyBorder="1" applyAlignment="1" applyProtection="1">
      <alignment horizontal="center" vertical="center"/>
      <protection locked="0"/>
    </xf>
    <xf numFmtId="0" fontId="17" fillId="0" borderId="13" xfId="1" applyNumberFormat="1" applyFont="1" applyBorder="1" applyAlignment="1" applyProtection="1">
      <alignment horizontal="center" vertical="center" textRotation="90"/>
      <protection locked="0"/>
    </xf>
    <xf numFmtId="0" fontId="17" fillId="0" borderId="14" xfId="1" applyNumberFormat="1" applyFont="1" applyBorder="1" applyAlignment="1" applyProtection="1">
      <alignment horizontal="center" vertical="center" textRotation="90"/>
      <protection locked="0"/>
    </xf>
    <xf numFmtId="0" fontId="1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17" fillId="0" borderId="12" xfId="1" applyNumberFormat="1" applyFont="1" applyBorder="1" applyAlignment="1" applyProtection="1">
      <alignment horizontal="center" vertical="center" textRotation="90"/>
      <protection locked="0"/>
    </xf>
    <xf numFmtId="0" fontId="12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tabSelected="1" view="pageLayout" topLeftCell="A63" zoomScale="80" zoomScaleNormal="89" zoomScalePageLayoutView="80" workbookViewId="0">
      <selection activeCell="A2" sqref="A2:T81"/>
    </sheetView>
  </sheetViews>
  <sheetFormatPr defaultColWidth="9.28515625" defaultRowHeight="21" customHeight="1" x14ac:dyDescent="0.25"/>
  <cols>
    <col min="1" max="1" width="13.28515625" style="1" customWidth="1"/>
    <col min="2" max="2" width="44" style="1" customWidth="1"/>
    <col min="3" max="3" width="9.140625" style="1" customWidth="1"/>
    <col min="4" max="4" width="7.28515625" style="1" customWidth="1"/>
    <col min="5" max="5" width="7" style="1" customWidth="1"/>
    <col min="6" max="6" width="9.140625" style="1" customWidth="1"/>
    <col min="7" max="7" width="7.42578125" style="1" customWidth="1"/>
    <col min="8" max="8" width="7.85546875" style="1" customWidth="1"/>
    <col min="9" max="9" width="7.7109375" style="1" customWidth="1"/>
    <col min="10" max="10" width="7.5703125" style="1" customWidth="1"/>
    <col min="11" max="11" width="6.5703125" style="1" customWidth="1"/>
    <col min="12" max="12" width="6.7109375" style="1" customWidth="1"/>
    <col min="13" max="14" width="6.85546875" style="1" customWidth="1"/>
    <col min="15" max="15" width="6.5703125" style="1" customWidth="1"/>
    <col min="16" max="16" width="6.7109375" style="1" customWidth="1"/>
    <col min="17" max="17" width="7.42578125" style="1" customWidth="1"/>
    <col min="18" max="18" width="7.140625" style="1" customWidth="1"/>
    <col min="19" max="19" width="6.28515625" style="1" customWidth="1"/>
    <col min="20" max="20" width="7" style="1" customWidth="1"/>
    <col min="21" max="21" width="12" style="1" customWidth="1"/>
    <col min="22" max="22" width="20.28515625" style="1" customWidth="1"/>
    <col min="23" max="16384" width="9.28515625" style="1"/>
  </cols>
  <sheetData>
    <row r="1" spans="1:20" ht="21" customHeight="1" thickBot="1" x14ac:dyDescent="0.3">
      <c r="B1" s="318" t="s">
        <v>59</v>
      </c>
      <c r="C1" s="318"/>
      <c r="D1" s="318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</row>
    <row r="2" spans="1:20" ht="12" customHeight="1" x14ac:dyDescent="0.25">
      <c r="A2" s="274" t="s">
        <v>0</v>
      </c>
      <c r="B2" s="289" t="s">
        <v>73</v>
      </c>
      <c r="C2" s="293" t="s">
        <v>74</v>
      </c>
      <c r="D2" s="294"/>
      <c r="E2" s="295"/>
      <c r="F2" s="293" t="s">
        <v>1</v>
      </c>
      <c r="G2" s="294"/>
      <c r="H2" s="294"/>
      <c r="I2" s="294"/>
      <c r="J2" s="294"/>
      <c r="K2" s="269" t="s">
        <v>79</v>
      </c>
      <c r="L2" s="269"/>
      <c r="M2" s="269"/>
      <c r="N2" s="269"/>
      <c r="O2" s="269"/>
      <c r="P2" s="269"/>
      <c r="Q2" s="269"/>
      <c r="R2" s="269"/>
      <c r="S2" s="269"/>
      <c r="T2" s="269" t="s">
        <v>94</v>
      </c>
    </row>
    <row r="3" spans="1:20" ht="12" customHeight="1" x14ac:dyDescent="0.25">
      <c r="A3" s="275"/>
      <c r="B3" s="290"/>
      <c r="C3" s="291"/>
      <c r="D3" s="296"/>
      <c r="E3" s="297"/>
      <c r="F3" s="291"/>
      <c r="G3" s="296"/>
      <c r="H3" s="296"/>
      <c r="I3" s="296"/>
      <c r="J3" s="296"/>
      <c r="K3" s="269"/>
      <c r="L3" s="269"/>
      <c r="M3" s="269"/>
      <c r="N3" s="269"/>
      <c r="O3" s="269"/>
      <c r="P3" s="269"/>
      <c r="Q3" s="269"/>
      <c r="R3" s="269"/>
      <c r="S3" s="269"/>
      <c r="T3" s="269"/>
    </row>
    <row r="4" spans="1:20" ht="12" customHeight="1" x14ac:dyDescent="0.25">
      <c r="A4" s="275"/>
      <c r="B4" s="290"/>
      <c r="C4" s="291"/>
      <c r="D4" s="296"/>
      <c r="E4" s="297"/>
      <c r="F4" s="291"/>
      <c r="G4" s="296"/>
      <c r="H4" s="296"/>
      <c r="I4" s="296"/>
      <c r="J4" s="296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20" ht="23.25" customHeight="1" thickBot="1" x14ac:dyDescent="0.3">
      <c r="A5" s="275"/>
      <c r="B5" s="290"/>
      <c r="C5" s="298"/>
      <c r="D5" s="299"/>
      <c r="E5" s="300"/>
      <c r="F5" s="339"/>
      <c r="G5" s="340"/>
      <c r="H5" s="340"/>
      <c r="I5" s="340"/>
      <c r="J5" s="340"/>
      <c r="K5" s="269"/>
      <c r="L5" s="269"/>
      <c r="M5" s="269"/>
      <c r="N5" s="269"/>
      <c r="O5" s="269"/>
      <c r="P5" s="269"/>
      <c r="Q5" s="269"/>
      <c r="R5" s="269"/>
      <c r="S5" s="269"/>
      <c r="T5" s="269"/>
    </row>
    <row r="6" spans="1:20" ht="21" customHeight="1" x14ac:dyDescent="0.25">
      <c r="A6" s="275"/>
      <c r="B6" s="291"/>
      <c r="C6" s="301" t="s">
        <v>75</v>
      </c>
      <c r="D6" s="301" t="s">
        <v>76</v>
      </c>
      <c r="E6" s="301" t="s">
        <v>77</v>
      </c>
      <c r="F6" s="277" t="s">
        <v>2</v>
      </c>
      <c r="G6" s="274" t="s">
        <v>3</v>
      </c>
      <c r="H6" s="283" t="s">
        <v>4</v>
      </c>
      <c r="I6" s="284"/>
      <c r="J6" s="285"/>
      <c r="K6" s="279" t="s">
        <v>5</v>
      </c>
      <c r="L6" s="280"/>
      <c r="M6" s="311" t="s">
        <v>78</v>
      </c>
      <c r="N6" s="279" t="s">
        <v>6</v>
      </c>
      <c r="O6" s="280"/>
      <c r="P6" s="311" t="s">
        <v>78</v>
      </c>
      <c r="Q6" s="279" t="s">
        <v>7</v>
      </c>
      <c r="R6" s="341"/>
      <c r="S6" s="313" t="s">
        <v>78</v>
      </c>
      <c r="T6" s="269"/>
    </row>
    <row r="7" spans="1:20" ht="21" customHeight="1" thickBot="1" x14ac:dyDescent="0.3">
      <c r="A7" s="275"/>
      <c r="B7" s="291"/>
      <c r="C7" s="302"/>
      <c r="D7" s="302"/>
      <c r="E7" s="302"/>
      <c r="F7" s="278"/>
      <c r="G7" s="275"/>
      <c r="H7" s="286"/>
      <c r="I7" s="287"/>
      <c r="J7" s="288"/>
      <c r="K7" s="281"/>
      <c r="L7" s="282"/>
      <c r="M7" s="312"/>
      <c r="N7" s="281"/>
      <c r="O7" s="282"/>
      <c r="P7" s="312"/>
      <c r="Q7" s="281"/>
      <c r="R7" s="342"/>
      <c r="S7" s="314"/>
      <c r="T7" s="269"/>
    </row>
    <row r="8" spans="1:20" ht="21" customHeight="1" x14ac:dyDescent="0.25">
      <c r="A8" s="275"/>
      <c r="B8" s="291"/>
      <c r="C8" s="302"/>
      <c r="D8" s="302"/>
      <c r="E8" s="302"/>
      <c r="F8" s="278"/>
      <c r="G8" s="275"/>
      <c r="H8" s="274" t="s">
        <v>8</v>
      </c>
      <c r="I8" s="270" t="s">
        <v>9</v>
      </c>
      <c r="J8" s="307"/>
      <c r="K8" s="272" t="s">
        <v>10</v>
      </c>
      <c r="L8" s="272" t="s">
        <v>11</v>
      </c>
      <c r="M8" s="312"/>
      <c r="N8" s="272" t="s">
        <v>12</v>
      </c>
      <c r="O8" s="272" t="s">
        <v>13</v>
      </c>
      <c r="P8" s="312"/>
      <c r="Q8" s="272" t="s">
        <v>35</v>
      </c>
      <c r="R8" s="270" t="s">
        <v>36</v>
      </c>
      <c r="S8" s="314"/>
      <c r="T8" s="269"/>
    </row>
    <row r="9" spans="1:20" ht="21" customHeight="1" x14ac:dyDescent="0.25">
      <c r="A9" s="275"/>
      <c r="B9" s="291"/>
      <c r="C9" s="302"/>
      <c r="D9" s="302"/>
      <c r="E9" s="302"/>
      <c r="F9" s="278"/>
      <c r="G9" s="275"/>
      <c r="H9" s="275"/>
      <c r="I9" s="271"/>
      <c r="J9" s="308"/>
      <c r="K9" s="273"/>
      <c r="L9" s="273"/>
      <c r="M9" s="312"/>
      <c r="N9" s="273"/>
      <c r="O9" s="273"/>
      <c r="P9" s="312"/>
      <c r="Q9" s="273"/>
      <c r="R9" s="271"/>
      <c r="S9" s="314"/>
      <c r="T9" s="269"/>
    </row>
    <row r="10" spans="1:20" ht="15.95" customHeight="1" thickBot="1" x14ac:dyDescent="0.3">
      <c r="A10" s="275"/>
      <c r="B10" s="291"/>
      <c r="C10" s="302"/>
      <c r="D10" s="302"/>
      <c r="E10" s="302"/>
      <c r="F10" s="278"/>
      <c r="G10" s="275"/>
      <c r="H10" s="275"/>
      <c r="I10" s="309"/>
      <c r="J10" s="310"/>
      <c r="K10" s="233"/>
      <c r="L10" s="2"/>
      <c r="M10" s="312"/>
      <c r="N10" s="3"/>
      <c r="O10" s="3"/>
      <c r="P10" s="312"/>
      <c r="Q10" s="3"/>
      <c r="R10" s="81"/>
      <c r="S10" s="314"/>
      <c r="T10" s="269"/>
    </row>
    <row r="11" spans="1:20" ht="21" customHeight="1" x14ac:dyDescent="0.25">
      <c r="A11" s="275"/>
      <c r="B11" s="291"/>
      <c r="C11" s="302"/>
      <c r="D11" s="302"/>
      <c r="E11" s="302"/>
      <c r="F11" s="278"/>
      <c r="G11" s="275"/>
      <c r="H11" s="275"/>
      <c r="I11" s="304" t="s">
        <v>14</v>
      </c>
      <c r="J11" s="304" t="s">
        <v>15</v>
      </c>
      <c r="K11" s="4"/>
      <c r="L11" s="5"/>
      <c r="M11" s="312"/>
      <c r="N11" s="5"/>
      <c r="O11" s="5"/>
      <c r="P11" s="312"/>
      <c r="Q11" s="5"/>
      <c r="R11" s="82"/>
      <c r="S11" s="314"/>
      <c r="T11" s="269"/>
    </row>
    <row r="12" spans="1:20" ht="15.95" customHeight="1" x14ac:dyDescent="0.25">
      <c r="A12" s="275"/>
      <c r="B12" s="291"/>
      <c r="C12" s="302"/>
      <c r="D12" s="302"/>
      <c r="E12" s="302"/>
      <c r="F12" s="278"/>
      <c r="G12" s="275"/>
      <c r="H12" s="275"/>
      <c r="I12" s="305"/>
      <c r="J12" s="305"/>
      <c r="K12" s="5"/>
      <c r="L12" s="5"/>
      <c r="M12" s="312"/>
      <c r="N12" s="5"/>
      <c r="O12" s="5"/>
      <c r="P12" s="312"/>
      <c r="Q12" s="5"/>
      <c r="R12" s="82"/>
      <c r="S12" s="314"/>
      <c r="T12" s="269"/>
    </row>
    <row r="13" spans="1:20" ht="21" customHeight="1" x14ac:dyDescent="0.25">
      <c r="A13" s="275"/>
      <c r="B13" s="291"/>
      <c r="C13" s="302"/>
      <c r="D13" s="302"/>
      <c r="E13" s="302"/>
      <c r="F13" s="278"/>
      <c r="G13" s="275"/>
      <c r="H13" s="275"/>
      <c r="I13" s="305"/>
      <c r="J13" s="305"/>
      <c r="K13" s="5">
        <v>17</v>
      </c>
      <c r="L13" s="5">
        <v>23</v>
      </c>
      <c r="M13" s="312"/>
      <c r="N13" s="5">
        <v>17</v>
      </c>
      <c r="O13" s="5">
        <v>23</v>
      </c>
      <c r="P13" s="312"/>
      <c r="Q13" s="5">
        <v>17</v>
      </c>
      <c r="R13" s="82">
        <v>23</v>
      </c>
      <c r="S13" s="314"/>
      <c r="T13" s="269"/>
    </row>
    <row r="14" spans="1:20" ht="15.95" customHeight="1" x14ac:dyDescent="0.25">
      <c r="A14" s="275"/>
      <c r="B14" s="291"/>
      <c r="C14" s="302"/>
      <c r="D14" s="302"/>
      <c r="E14" s="302"/>
      <c r="F14" s="278"/>
      <c r="G14" s="275"/>
      <c r="H14" s="275"/>
      <c r="I14" s="305"/>
      <c r="J14" s="305"/>
      <c r="K14" s="5" t="s">
        <v>16</v>
      </c>
      <c r="L14" s="5" t="s">
        <v>16</v>
      </c>
      <c r="M14" s="312"/>
      <c r="N14" s="5" t="s">
        <v>16</v>
      </c>
      <c r="O14" s="5" t="s">
        <v>16</v>
      </c>
      <c r="P14" s="312"/>
      <c r="Q14" s="5" t="s">
        <v>16</v>
      </c>
      <c r="R14" s="82" t="s">
        <v>16</v>
      </c>
      <c r="S14" s="314"/>
      <c r="T14" s="269"/>
    </row>
    <row r="15" spans="1:20" ht="15.75" customHeight="1" x14ac:dyDescent="0.25">
      <c r="A15" s="275"/>
      <c r="B15" s="291"/>
      <c r="C15" s="302"/>
      <c r="D15" s="302"/>
      <c r="E15" s="302"/>
      <c r="F15" s="278"/>
      <c r="G15" s="275"/>
      <c r="H15" s="275"/>
      <c r="I15" s="305"/>
      <c r="J15" s="305"/>
      <c r="K15" s="6"/>
      <c r="L15" s="6"/>
      <c r="M15" s="312"/>
      <c r="N15" s="6"/>
      <c r="O15" s="6"/>
      <c r="P15" s="312"/>
      <c r="Q15" s="6"/>
      <c r="R15" s="83"/>
      <c r="S15" s="314"/>
      <c r="T15" s="269"/>
    </row>
    <row r="16" spans="1:20" ht="9" customHeight="1" thickBot="1" x14ac:dyDescent="0.3">
      <c r="A16" s="275"/>
      <c r="B16" s="291"/>
      <c r="C16" s="303"/>
      <c r="D16" s="303"/>
      <c r="E16" s="303"/>
      <c r="F16" s="278"/>
      <c r="G16" s="275"/>
      <c r="H16" s="275"/>
      <c r="I16" s="305"/>
      <c r="J16" s="305"/>
      <c r="K16" s="6"/>
      <c r="L16" s="6"/>
      <c r="M16" s="312"/>
      <c r="N16" s="6"/>
      <c r="O16" s="6"/>
      <c r="P16" s="312"/>
      <c r="Q16" s="6"/>
      <c r="R16" s="83"/>
      <c r="S16" s="315"/>
      <c r="T16" s="269"/>
    </row>
    <row r="17" spans="1:20" ht="6" hidden="1" customHeight="1" thickBot="1" x14ac:dyDescent="0.3">
      <c r="A17" s="276"/>
      <c r="B17" s="292"/>
      <c r="C17" s="75"/>
      <c r="D17" s="75"/>
      <c r="E17" s="80"/>
      <c r="F17" s="276"/>
      <c r="G17" s="276"/>
      <c r="H17" s="276"/>
      <c r="I17" s="306"/>
      <c r="J17" s="306"/>
      <c r="K17" s="7"/>
      <c r="L17" s="7"/>
      <c r="M17" s="7"/>
      <c r="N17" s="7"/>
      <c r="O17" s="7"/>
      <c r="P17" s="7"/>
      <c r="Q17" s="7"/>
      <c r="R17" s="84"/>
      <c r="S17" s="228"/>
      <c r="T17" s="94"/>
    </row>
    <row r="18" spans="1:20" ht="20.25" customHeight="1" thickBot="1" x14ac:dyDescent="0.3">
      <c r="A18" s="8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9">
        <v>9</v>
      </c>
      <c r="J18" s="9">
        <v>10</v>
      </c>
      <c r="K18" s="10">
        <v>11</v>
      </c>
      <c r="L18" s="10">
        <v>12</v>
      </c>
      <c r="M18" s="10">
        <v>13</v>
      </c>
      <c r="N18" s="9">
        <v>14</v>
      </c>
      <c r="O18" s="9">
        <v>15</v>
      </c>
      <c r="P18" s="9">
        <v>16</v>
      </c>
      <c r="Q18" s="10">
        <v>17</v>
      </c>
      <c r="R18" s="85">
        <v>18</v>
      </c>
      <c r="S18" s="231">
        <v>19</v>
      </c>
      <c r="T18" s="232">
        <v>20</v>
      </c>
    </row>
    <row r="19" spans="1:20" ht="18" customHeight="1" x14ac:dyDescent="0.25">
      <c r="A19" s="186" t="s">
        <v>82</v>
      </c>
      <c r="B19" s="187" t="s">
        <v>17</v>
      </c>
      <c r="C19" s="188">
        <v>3</v>
      </c>
      <c r="D19" s="188">
        <v>12</v>
      </c>
      <c r="E19" s="224" t="s">
        <v>209</v>
      </c>
      <c r="F19" s="223">
        <f>F20+F30+F37</f>
        <v>3052</v>
      </c>
      <c r="G19" s="223">
        <f>G20+G30+G37</f>
        <v>995</v>
      </c>
      <c r="H19" s="223">
        <f>SUM(H20,H30,H37)</f>
        <v>2057</v>
      </c>
      <c r="I19" s="223">
        <f>I20+I30+I37</f>
        <v>1247</v>
      </c>
      <c r="J19" s="223">
        <f>J20+J30+J37</f>
        <v>810</v>
      </c>
      <c r="K19" s="223">
        <f>K20+K30+K37</f>
        <v>396</v>
      </c>
      <c r="L19" s="223">
        <f>L20+L30+L37</f>
        <v>466</v>
      </c>
      <c r="M19" s="223">
        <f>SUM(M20+M30+M37)</f>
        <v>862</v>
      </c>
      <c r="N19" s="223">
        <f>N20+N30+N37</f>
        <v>324</v>
      </c>
      <c r="O19" s="223">
        <f>O20+O30+O37</f>
        <v>360</v>
      </c>
      <c r="P19" s="226">
        <f>SUM(P20+P30+P37)</f>
        <v>684</v>
      </c>
      <c r="Q19" s="223">
        <f>Q20+Q30+Q37</f>
        <v>336</v>
      </c>
      <c r="R19" s="227">
        <f>R20+R30+R37</f>
        <v>175</v>
      </c>
      <c r="S19" s="229">
        <f>SUM(S20+S30+S37)</f>
        <v>403</v>
      </c>
      <c r="T19" s="230"/>
    </row>
    <row r="20" spans="1:20" ht="16.5" customHeight="1" x14ac:dyDescent="0.25">
      <c r="A20" s="201" t="s">
        <v>198</v>
      </c>
      <c r="B20" s="202" t="s">
        <v>81</v>
      </c>
      <c r="C20" s="203"/>
      <c r="D20" s="203"/>
      <c r="E20" s="204"/>
      <c r="F20" s="205">
        <v>1835</v>
      </c>
      <c r="G20" s="205">
        <f>SUM(G21:G29)</f>
        <v>608</v>
      </c>
      <c r="H20" s="205">
        <v>1227</v>
      </c>
      <c r="I20" s="205">
        <v>680</v>
      </c>
      <c r="J20" s="205">
        <f>SUM(J21:J28)</f>
        <v>547</v>
      </c>
      <c r="K20" s="205">
        <f>SUM(K21:K28)</f>
        <v>221</v>
      </c>
      <c r="L20" s="205">
        <v>319</v>
      </c>
      <c r="M20" s="205">
        <f t="shared" ref="M20:M28" si="0">SUM(K20:L20)</f>
        <v>540</v>
      </c>
      <c r="N20" s="205">
        <f>SUM(N21:N27)</f>
        <v>230</v>
      </c>
      <c r="O20" s="205">
        <f>SUM(O21:O27)</f>
        <v>231</v>
      </c>
      <c r="P20" s="205">
        <f>SUM(P21:P27)</f>
        <v>461</v>
      </c>
      <c r="Q20" s="205">
        <v>129</v>
      </c>
      <c r="R20" s="206">
        <v>97</v>
      </c>
      <c r="S20" s="207">
        <f>SUM(S21:S26)</f>
        <v>190</v>
      </c>
      <c r="T20" s="72"/>
    </row>
    <row r="21" spans="1:20" ht="16.5" customHeight="1" x14ac:dyDescent="0.25">
      <c r="A21" s="199" t="s">
        <v>83</v>
      </c>
      <c r="B21" s="59" t="s">
        <v>204</v>
      </c>
      <c r="C21" s="11"/>
      <c r="D21" s="11"/>
      <c r="E21" s="16" t="s">
        <v>101</v>
      </c>
      <c r="F21" s="13">
        <v>171</v>
      </c>
      <c r="G21" s="13">
        <v>57</v>
      </c>
      <c r="H21" s="14">
        <v>114</v>
      </c>
      <c r="I21" s="13">
        <v>66</v>
      </c>
      <c r="J21" s="13">
        <v>48</v>
      </c>
      <c r="K21" s="234">
        <v>20</v>
      </c>
      <c r="L21" s="234">
        <v>34</v>
      </c>
      <c r="M21" s="101">
        <f t="shared" si="0"/>
        <v>54</v>
      </c>
      <c r="N21" s="234">
        <v>22</v>
      </c>
      <c r="O21" s="234">
        <v>38</v>
      </c>
      <c r="P21" s="101">
        <f t="shared" ref="P21:P27" si="1">SUM(N21:O21)</f>
        <v>60</v>
      </c>
      <c r="Q21" s="234"/>
      <c r="R21" s="247"/>
      <c r="S21" s="111"/>
      <c r="T21" s="72"/>
    </row>
    <row r="22" spans="1:20" ht="16.5" customHeight="1" x14ac:dyDescent="0.25">
      <c r="A22" s="199" t="s">
        <v>84</v>
      </c>
      <c r="B22" s="59" t="s">
        <v>205</v>
      </c>
      <c r="C22" s="11"/>
      <c r="D22" s="156" t="s">
        <v>194</v>
      </c>
      <c r="E22" s="16"/>
      <c r="F22" s="13">
        <v>256</v>
      </c>
      <c r="G22" s="13">
        <v>85</v>
      </c>
      <c r="H22" s="14">
        <v>171</v>
      </c>
      <c r="I22" s="13">
        <v>171</v>
      </c>
      <c r="J22" s="13">
        <v>0</v>
      </c>
      <c r="K22" s="234">
        <v>40</v>
      </c>
      <c r="L22" s="234">
        <v>53</v>
      </c>
      <c r="M22" s="101">
        <f t="shared" si="0"/>
        <v>93</v>
      </c>
      <c r="N22" s="234">
        <v>56</v>
      </c>
      <c r="O22" s="234">
        <v>22</v>
      </c>
      <c r="P22" s="101">
        <f t="shared" si="1"/>
        <v>78</v>
      </c>
      <c r="Q22" s="234"/>
      <c r="R22" s="247"/>
      <c r="S22" s="111"/>
      <c r="T22" s="72"/>
    </row>
    <row r="23" spans="1:20" ht="16.5" customHeight="1" x14ac:dyDescent="0.25">
      <c r="A23" s="199" t="s">
        <v>85</v>
      </c>
      <c r="B23" s="59" t="s">
        <v>18</v>
      </c>
      <c r="C23" s="11"/>
      <c r="D23" s="156" t="s">
        <v>190</v>
      </c>
      <c r="E23" s="17"/>
      <c r="F23" s="13">
        <v>256</v>
      </c>
      <c r="G23" s="13">
        <v>85</v>
      </c>
      <c r="H23" s="14">
        <v>171</v>
      </c>
      <c r="I23" s="13">
        <v>3</v>
      </c>
      <c r="J23" s="13">
        <v>168</v>
      </c>
      <c r="K23" s="234">
        <v>30</v>
      </c>
      <c r="L23" s="234">
        <v>30</v>
      </c>
      <c r="M23" s="101">
        <f t="shared" si="0"/>
        <v>60</v>
      </c>
      <c r="N23" s="234">
        <v>20</v>
      </c>
      <c r="O23" s="234">
        <v>40</v>
      </c>
      <c r="P23" s="101">
        <f t="shared" si="1"/>
        <v>60</v>
      </c>
      <c r="Q23" s="234">
        <v>31</v>
      </c>
      <c r="R23" s="247">
        <v>20</v>
      </c>
      <c r="S23" s="111">
        <f>SUM(Q23:R23)</f>
        <v>51</v>
      </c>
      <c r="T23" s="72"/>
    </row>
    <row r="24" spans="1:20" ht="17.25" customHeight="1" x14ac:dyDescent="0.25">
      <c r="A24" s="199" t="s">
        <v>93</v>
      </c>
      <c r="B24" s="91" t="s">
        <v>49</v>
      </c>
      <c r="C24" s="24"/>
      <c r="D24" s="156"/>
      <c r="E24" s="16" t="s">
        <v>101</v>
      </c>
      <c r="F24" s="13">
        <v>427</v>
      </c>
      <c r="G24" s="13">
        <v>142</v>
      </c>
      <c r="H24" s="14">
        <v>285</v>
      </c>
      <c r="I24" s="13">
        <v>233</v>
      </c>
      <c r="J24" s="13">
        <v>52</v>
      </c>
      <c r="K24" s="234">
        <v>51</v>
      </c>
      <c r="L24" s="234">
        <v>83</v>
      </c>
      <c r="M24" s="101">
        <f t="shared" si="0"/>
        <v>134</v>
      </c>
      <c r="N24" s="234">
        <v>72</v>
      </c>
      <c r="O24" s="234">
        <v>79</v>
      </c>
      <c r="P24" s="101">
        <f t="shared" si="1"/>
        <v>151</v>
      </c>
      <c r="Q24" s="234"/>
      <c r="R24" s="247"/>
      <c r="S24" s="111"/>
      <c r="T24" s="72"/>
    </row>
    <row r="25" spans="1:20" ht="17.25" customHeight="1" x14ac:dyDescent="0.25">
      <c r="A25" s="199" t="s">
        <v>86</v>
      </c>
      <c r="B25" s="59" t="s">
        <v>19</v>
      </c>
      <c r="C25" s="11"/>
      <c r="D25" s="156"/>
      <c r="E25" s="17" t="s">
        <v>208</v>
      </c>
      <c r="F25" s="13">
        <v>256</v>
      </c>
      <c r="G25" s="13">
        <v>85</v>
      </c>
      <c r="H25" s="14">
        <v>171</v>
      </c>
      <c r="I25" s="13">
        <v>69</v>
      </c>
      <c r="J25" s="13">
        <v>102</v>
      </c>
      <c r="K25" s="234">
        <v>28</v>
      </c>
      <c r="L25" s="234">
        <v>41</v>
      </c>
      <c r="M25" s="101">
        <f t="shared" si="0"/>
        <v>69</v>
      </c>
      <c r="N25" s="234"/>
      <c r="O25" s="234">
        <v>32</v>
      </c>
      <c r="P25" s="101">
        <f t="shared" si="1"/>
        <v>32</v>
      </c>
      <c r="Q25" s="234">
        <v>30</v>
      </c>
      <c r="R25" s="247">
        <v>40</v>
      </c>
      <c r="S25" s="111">
        <f>SUM(Q25:R25)</f>
        <v>70</v>
      </c>
      <c r="T25" s="72"/>
    </row>
    <row r="26" spans="1:20" ht="18.75" customHeight="1" x14ac:dyDescent="0.25">
      <c r="A26" s="199" t="s">
        <v>87</v>
      </c>
      <c r="B26" s="59" t="s">
        <v>20</v>
      </c>
      <c r="C26" s="185" t="s">
        <v>196</v>
      </c>
      <c r="D26" s="156" t="s">
        <v>190</v>
      </c>
      <c r="E26" s="16"/>
      <c r="F26" s="28">
        <v>256</v>
      </c>
      <c r="G26" s="28">
        <v>85</v>
      </c>
      <c r="H26" s="61">
        <v>171</v>
      </c>
      <c r="I26" s="28">
        <v>10</v>
      </c>
      <c r="J26" s="28">
        <v>161</v>
      </c>
      <c r="K26" s="235">
        <v>20</v>
      </c>
      <c r="L26" s="235">
        <v>40</v>
      </c>
      <c r="M26" s="108">
        <f t="shared" si="0"/>
        <v>60</v>
      </c>
      <c r="N26" s="235">
        <v>22</v>
      </c>
      <c r="O26" s="235">
        <v>20</v>
      </c>
      <c r="P26" s="108">
        <f t="shared" si="1"/>
        <v>42</v>
      </c>
      <c r="Q26" s="235">
        <v>32</v>
      </c>
      <c r="R26" s="248">
        <v>37</v>
      </c>
      <c r="S26" s="111">
        <f>SUM(Q26:R26)</f>
        <v>69</v>
      </c>
      <c r="T26" s="72"/>
    </row>
    <row r="27" spans="1:20" ht="17.25" customHeight="1" x14ac:dyDescent="0.25">
      <c r="A27" s="199" t="s">
        <v>88</v>
      </c>
      <c r="B27" s="59" t="s">
        <v>44</v>
      </c>
      <c r="C27" s="11"/>
      <c r="D27" s="156" t="s">
        <v>188</v>
      </c>
      <c r="E27" s="19"/>
      <c r="F27" s="13">
        <v>108</v>
      </c>
      <c r="G27" s="13">
        <v>36</v>
      </c>
      <c r="H27" s="14">
        <v>72</v>
      </c>
      <c r="I27" s="13">
        <v>56</v>
      </c>
      <c r="J27" s="13">
        <v>16</v>
      </c>
      <c r="K27" s="234">
        <v>14</v>
      </c>
      <c r="L27" s="234">
        <v>20</v>
      </c>
      <c r="M27" s="101">
        <f t="shared" si="0"/>
        <v>34</v>
      </c>
      <c r="N27" s="234">
        <v>38</v>
      </c>
      <c r="O27" s="234"/>
      <c r="P27" s="101">
        <f t="shared" si="1"/>
        <v>38</v>
      </c>
      <c r="Q27" s="234"/>
      <c r="R27" s="247"/>
      <c r="S27" s="111"/>
      <c r="T27" s="72"/>
    </row>
    <row r="28" spans="1:20" ht="16.5" customHeight="1" x14ac:dyDescent="0.25">
      <c r="A28" s="199" t="s">
        <v>89</v>
      </c>
      <c r="B28" s="59" t="s">
        <v>47</v>
      </c>
      <c r="C28" s="11"/>
      <c r="D28" s="156" t="s">
        <v>192</v>
      </c>
      <c r="E28" s="17"/>
      <c r="F28" s="17">
        <f>SUM(G28:H28)</f>
        <v>54</v>
      </c>
      <c r="G28" s="13">
        <v>18</v>
      </c>
      <c r="H28" s="14">
        <v>36</v>
      </c>
      <c r="I28" s="13">
        <v>36</v>
      </c>
      <c r="J28" s="13">
        <v>0</v>
      </c>
      <c r="K28" s="234">
        <v>18</v>
      </c>
      <c r="L28" s="234">
        <v>18</v>
      </c>
      <c r="M28" s="101">
        <f t="shared" si="0"/>
        <v>36</v>
      </c>
      <c r="N28" s="234"/>
      <c r="O28" s="234"/>
      <c r="P28" s="101"/>
      <c r="Q28" s="234"/>
      <c r="R28" s="247"/>
      <c r="S28" s="111"/>
      <c r="T28" s="72"/>
    </row>
    <row r="29" spans="1:20" ht="15" customHeight="1" x14ac:dyDescent="0.25">
      <c r="A29" s="199" t="s">
        <v>90</v>
      </c>
      <c r="B29" s="59" t="s">
        <v>72</v>
      </c>
      <c r="C29" s="11"/>
      <c r="D29" s="184" t="s">
        <v>190</v>
      </c>
      <c r="E29" s="17"/>
      <c r="F29" s="17" t="s">
        <v>197</v>
      </c>
      <c r="G29" s="28">
        <v>15</v>
      </c>
      <c r="H29" s="14">
        <v>36</v>
      </c>
      <c r="I29" s="76">
        <v>36</v>
      </c>
      <c r="J29" s="76">
        <v>0</v>
      </c>
      <c r="K29" s="234"/>
      <c r="L29" s="234"/>
      <c r="M29" s="101"/>
      <c r="N29" s="234"/>
      <c r="O29" s="234"/>
      <c r="P29" s="101"/>
      <c r="Q29" s="234">
        <v>36</v>
      </c>
      <c r="R29" s="247"/>
      <c r="S29" s="111">
        <v>36</v>
      </c>
      <c r="T29" s="72"/>
    </row>
    <row r="30" spans="1:20" ht="30" customHeight="1" x14ac:dyDescent="0.25">
      <c r="A30" s="93"/>
      <c r="B30" s="20" t="s">
        <v>48</v>
      </c>
      <c r="C30" s="20"/>
      <c r="D30" s="172"/>
      <c r="E30" s="173"/>
      <c r="F30" s="222">
        <f t="shared" ref="F30:S30" si="2">SUM(F31:F36)</f>
        <v>927</v>
      </c>
      <c r="G30" s="222">
        <f t="shared" si="2"/>
        <v>309</v>
      </c>
      <c r="H30" s="222">
        <f t="shared" si="2"/>
        <v>618</v>
      </c>
      <c r="I30" s="222">
        <f t="shared" si="2"/>
        <v>423</v>
      </c>
      <c r="J30" s="222">
        <f t="shared" si="2"/>
        <v>195</v>
      </c>
      <c r="K30" s="222">
        <f t="shared" si="2"/>
        <v>98</v>
      </c>
      <c r="L30" s="222">
        <f t="shared" si="2"/>
        <v>116</v>
      </c>
      <c r="M30" s="222">
        <f t="shared" si="2"/>
        <v>214</v>
      </c>
      <c r="N30" s="222">
        <f t="shared" si="2"/>
        <v>94</v>
      </c>
      <c r="O30" s="222">
        <f t="shared" si="2"/>
        <v>129</v>
      </c>
      <c r="P30" s="222">
        <v>223</v>
      </c>
      <c r="Q30" s="222">
        <f t="shared" si="2"/>
        <v>103</v>
      </c>
      <c r="R30" s="222">
        <f t="shared" si="2"/>
        <v>78</v>
      </c>
      <c r="S30" s="222">
        <f t="shared" si="2"/>
        <v>145</v>
      </c>
      <c r="T30" s="72"/>
    </row>
    <row r="31" spans="1:20" ht="17.25" customHeight="1" x14ac:dyDescent="0.25">
      <c r="A31" s="199" t="s">
        <v>91</v>
      </c>
      <c r="B31" s="100" t="s">
        <v>45</v>
      </c>
      <c r="C31" s="107"/>
      <c r="D31" s="156" t="s">
        <v>190</v>
      </c>
      <c r="E31" s="176"/>
      <c r="F31" s="192">
        <v>162</v>
      </c>
      <c r="G31" s="192">
        <v>54</v>
      </c>
      <c r="H31" s="193">
        <v>108</v>
      </c>
      <c r="I31" s="192">
        <v>37</v>
      </c>
      <c r="J31" s="192">
        <v>71</v>
      </c>
      <c r="K31" s="236">
        <v>22</v>
      </c>
      <c r="L31" s="236">
        <v>34</v>
      </c>
      <c r="M31" s="225">
        <f>SUM(K31:L31)</f>
        <v>56</v>
      </c>
      <c r="N31" s="236">
        <v>12</v>
      </c>
      <c r="O31" s="236">
        <v>40</v>
      </c>
      <c r="P31" s="194">
        <f>SUM(N31:O31)</f>
        <v>52</v>
      </c>
      <c r="Q31" s="236"/>
      <c r="R31" s="250"/>
      <c r="S31" s="177"/>
      <c r="T31" s="72"/>
    </row>
    <row r="32" spans="1:20" s="178" customFormat="1" ht="16.5" customHeight="1" x14ac:dyDescent="0.25">
      <c r="A32" s="199" t="s">
        <v>92</v>
      </c>
      <c r="B32" s="59" t="s">
        <v>46</v>
      </c>
      <c r="C32" s="59"/>
      <c r="D32" s="156"/>
      <c r="E32" s="179" t="s">
        <v>101</v>
      </c>
      <c r="F32" s="156">
        <v>270</v>
      </c>
      <c r="G32" s="156">
        <v>90</v>
      </c>
      <c r="H32" s="180">
        <v>180</v>
      </c>
      <c r="I32" s="181">
        <v>138</v>
      </c>
      <c r="J32" s="181">
        <v>42</v>
      </c>
      <c r="K32" s="237">
        <v>40</v>
      </c>
      <c r="L32" s="237">
        <v>50</v>
      </c>
      <c r="M32" s="182">
        <f>SUM(K32:L32)</f>
        <v>90</v>
      </c>
      <c r="N32" s="237">
        <v>36</v>
      </c>
      <c r="O32" s="237">
        <v>54</v>
      </c>
      <c r="P32" s="182">
        <f>SUM(N32:O32)</f>
        <v>90</v>
      </c>
      <c r="Q32" s="237"/>
      <c r="R32" s="251"/>
      <c r="S32" s="177"/>
      <c r="T32" s="183"/>
    </row>
    <row r="33" spans="1:20" ht="17.25" customHeight="1" x14ac:dyDescent="0.25">
      <c r="A33" s="199" t="s">
        <v>177</v>
      </c>
      <c r="B33" s="100" t="s">
        <v>176</v>
      </c>
      <c r="C33" s="97"/>
      <c r="D33" s="156" t="s">
        <v>188</v>
      </c>
      <c r="E33" s="174"/>
      <c r="F33" s="192">
        <f t="shared" ref="F33" si="3">SUM(G33:H33)</f>
        <v>171</v>
      </c>
      <c r="G33" s="192">
        <v>57</v>
      </c>
      <c r="H33" s="193">
        <v>114</v>
      </c>
      <c r="I33" s="192">
        <v>109</v>
      </c>
      <c r="J33" s="192">
        <v>5</v>
      </c>
      <c r="K33" s="236">
        <v>36</v>
      </c>
      <c r="L33" s="236">
        <v>32</v>
      </c>
      <c r="M33" s="194">
        <f>SUM(K33:L33)</f>
        <v>68</v>
      </c>
      <c r="N33" s="236">
        <v>46</v>
      </c>
      <c r="O33" s="242"/>
      <c r="P33" s="195">
        <f>SUM(N33:O33)</f>
        <v>46</v>
      </c>
      <c r="Q33" s="249"/>
      <c r="R33" s="252"/>
      <c r="S33" s="175"/>
      <c r="T33" s="72"/>
    </row>
    <row r="34" spans="1:20" ht="16.5" customHeight="1" x14ac:dyDescent="0.25">
      <c r="A34" s="199" t="s">
        <v>217</v>
      </c>
      <c r="B34" s="100" t="s">
        <v>185</v>
      </c>
      <c r="C34" s="97"/>
      <c r="D34" s="156" t="s">
        <v>189</v>
      </c>
      <c r="E34" s="196"/>
      <c r="F34" s="192">
        <v>108</v>
      </c>
      <c r="G34" s="192">
        <v>36</v>
      </c>
      <c r="H34" s="193">
        <v>72</v>
      </c>
      <c r="I34" s="192">
        <v>50</v>
      </c>
      <c r="J34" s="192">
        <v>22</v>
      </c>
      <c r="K34" s="236"/>
      <c r="L34" s="236"/>
      <c r="M34" s="194"/>
      <c r="N34" s="236"/>
      <c r="O34" s="242"/>
      <c r="P34" s="195"/>
      <c r="Q34" s="236">
        <v>36</v>
      </c>
      <c r="R34" s="250">
        <v>36</v>
      </c>
      <c r="S34" s="177">
        <v>72</v>
      </c>
      <c r="T34" s="72"/>
    </row>
    <row r="35" spans="1:20" ht="16.5" customHeight="1" x14ac:dyDescent="0.25">
      <c r="A35" s="199" t="s">
        <v>199</v>
      </c>
      <c r="B35" s="100" t="s">
        <v>186</v>
      </c>
      <c r="C35" s="97"/>
      <c r="D35" s="156"/>
      <c r="E35" s="256" t="s">
        <v>208</v>
      </c>
      <c r="F35" s="192">
        <v>162</v>
      </c>
      <c r="G35" s="192">
        <v>54</v>
      </c>
      <c r="H35" s="193">
        <v>108</v>
      </c>
      <c r="I35" s="192">
        <v>68</v>
      </c>
      <c r="J35" s="192">
        <v>40</v>
      </c>
      <c r="K35" s="236"/>
      <c r="L35" s="236"/>
      <c r="M35" s="194"/>
      <c r="N35" s="236"/>
      <c r="O35" s="242">
        <v>35</v>
      </c>
      <c r="P35" s="195">
        <v>35</v>
      </c>
      <c r="Q35" s="236">
        <v>31</v>
      </c>
      <c r="R35" s="250">
        <v>42</v>
      </c>
      <c r="S35" s="177">
        <v>73</v>
      </c>
      <c r="T35" s="72"/>
    </row>
    <row r="36" spans="1:20" ht="16.5" customHeight="1" x14ac:dyDescent="0.25">
      <c r="A36" s="199" t="s">
        <v>218</v>
      </c>
      <c r="B36" s="100" t="s">
        <v>96</v>
      </c>
      <c r="C36" s="97"/>
      <c r="D36" s="156" t="s">
        <v>188</v>
      </c>
      <c r="E36" s="196"/>
      <c r="F36" s="192">
        <v>54</v>
      </c>
      <c r="G36" s="192">
        <v>18</v>
      </c>
      <c r="H36" s="193">
        <v>36</v>
      </c>
      <c r="I36" s="192">
        <v>21</v>
      </c>
      <c r="J36" s="192">
        <v>15</v>
      </c>
      <c r="K36" s="236"/>
      <c r="L36" s="236"/>
      <c r="M36" s="194"/>
      <c r="N36" s="236"/>
      <c r="O36" s="242"/>
      <c r="P36" s="195"/>
      <c r="Q36" s="236">
        <v>36</v>
      </c>
      <c r="R36" s="250"/>
      <c r="S36" s="177"/>
      <c r="T36" s="72"/>
    </row>
    <row r="37" spans="1:20" ht="16.5" customHeight="1" x14ac:dyDescent="0.25">
      <c r="A37" s="93"/>
      <c r="B37" s="208" t="s">
        <v>80</v>
      </c>
      <c r="C37" s="205"/>
      <c r="D37" s="205"/>
      <c r="E37" s="209"/>
      <c r="F37" s="21">
        <v>290</v>
      </c>
      <c r="G37" s="21">
        <f t="shared" ref="G37" si="4">SUM(G38:G41)</f>
        <v>78</v>
      </c>
      <c r="H37" s="21">
        <v>212</v>
      </c>
      <c r="I37" s="21">
        <v>144</v>
      </c>
      <c r="J37" s="21">
        <v>68</v>
      </c>
      <c r="K37" s="21">
        <v>77</v>
      </c>
      <c r="L37" s="21">
        <v>31</v>
      </c>
      <c r="M37" s="21">
        <v>108</v>
      </c>
      <c r="N37" s="21"/>
      <c r="O37" s="21"/>
      <c r="P37" s="21"/>
      <c r="Q37" s="21">
        <v>104</v>
      </c>
      <c r="R37" s="21">
        <f>SUM(R38:R41)</f>
        <v>0</v>
      </c>
      <c r="S37" s="21">
        <f>SUM(S38:S41)</f>
        <v>68</v>
      </c>
      <c r="T37" s="72"/>
    </row>
    <row r="38" spans="1:20" ht="17.25" customHeight="1" x14ac:dyDescent="0.25">
      <c r="A38" s="200" t="s">
        <v>201</v>
      </c>
      <c r="B38" s="100" t="s">
        <v>200</v>
      </c>
      <c r="C38" s="169"/>
      <c r="D38" s="181" t="s">
        <v>193</v>
      </c>
      <c r="E38" s="170"/>
      <c r="F38" s="167">
        <f t="shared" ref="F38:F42" si="5">SUM(G38:H38)</f>
        <v>56</v>
      </c>
      <c r="G38" s="167">
        <v>18</v>
      </c>
      <c r="H38" s="61">
        <v>38</v>
      </c>
      <c r="I38" s="167">
        <v>26</v>
      </c>
      <c r="J38" s="167">
        <v>12</v>
      </c>
      <c r="K38" s="235">
        <v>24</v>
      </c>
      <c r="L38" s="235">
        <v>14</v>
      </c>
      <c r="M38" s="108">
        <v>38</v>
      </c>
      <c r="N38" s="235"/>
      <c r="O38" s="244"/>
      <c r="P38" s="168"/>
      <c r="Q38" s="235"/>
      <c r="R38" s="254"/>
      <c r="S38" s="111"/>
      <c r="T38" s="72"/>
    </row>
    <row r="39" spans="1:20" ht="17.25" customHeight="1" x14ac:dyDescent="0.25">
      <c r="A39" s="200" t="s">
        <v>202</v>
      </c>
      <c r="B39" s="100" t="s">
        <v>187</v>
      </c>
      <c r="C39" s="192"/>
      <c r="D39" s="192" t="s">
        <v>189</v>
      </c>
      <c r="E39" s="98"/>
      <c r="F39" s="30">
        <v>58</v>
      </c>
      <c r="G39" s="30">
        <v>24</v>
      </c>
      <c r="H39" s="14">
        <v>34</v>
      </c>
      <c r="I39" s="30">
        <v>20</v>
      </c>
      <c r="J39" s="30">
        <v>14</v>
      </c>
      <c r="K39" s="234"/>
      <c r="L39" s="234"/>
      <c r="M39" s="101"/>
      <c r="N39" s="234"/>
      <c r="O39" s="245"/>
      <c r="P39" s="105"/>
      <c r="Q39" s="234">
        <v>34</v>
      </c>
      <c r="R39" s="247"/>
      <c r="S39" s="111">
        <v>34</v>
      </c>
      <c r="T39" s="72"/>
    </row>
    <row r="40" spans="1:20" ht="16.5" customHeight="1" x14ac:dyDescent="0.25">
      <c r="A40" s="200" t="s">
        <v>203</v>
      </c>
      <c r="B40" s="100" t="s">
        <v>97</v>
      </c>
      <c r="C40" s="181" t="s">
        <v>191</v>
      </c>
      <c r="D40" s="181"/>
      <c r="E40" s="98"/>
      <c r="F40" s="30">
        <f t="shared" si="5"/>
        <v>54</v>
      </c>
      <c r="G40" s="30">
        <v>18</v>
      </c>
      <c r="H40" s="14">
        <v>36</v>
      </c>
      <c r="I40" s="30">
        <v>36</v>
      </c>
      <c r="J40" s="30">
        <v>0</v>
      </c>
      <c r="K40" s="234">
        <v>19</v>
      </c>
      <c r="L40" s="234">
        <v>17</v>
      </c>
      <c r="M40" s="101">
        <v>36</v>
      </c>
      <c r="N40" s="234"/>
      <c r="O40" s="245"/>
      <c r="P40" s="105"/>
      <c r="Q40" s="234"/>
      <c r="R40" s="253"/>
      <c r="S40" s="111"/>
      <c r="T40" s="72"/>
    </row>
    <row r="41" spans="1:20" ht="15.75" customHeight="1" x14ac:dyDescent="0.25">
      <c r="A41" s="200" t="s">
        <v>206</v>
      </c>
      <c r="B41" s="100" t="s">
        <v>98</v>
      </c>
      <c r="C41" s="192" t="s">
        <v>207</v>
      </c>
      <c r="D41" s="192"/>
      <c r="E41" s="98"/>
      <c r="F41" s="30">
        <f t="shared" si="5"/>
        <v>52</v>
      </c>
      <c r="G41" s="30">
        <v>18</v>
      </c>
      <c r="H41" s="14">
        <v>34</v>
      </c>
      <c r="I41" s="30">
        <v>18</v>
      </c>
      <c r="J41" s="30">
        <v>16</v>
      </c>
      <c r="K41" s="238"/>
      <c r="L41" s="238"/>
      <c r="M41" s="102"/>
      <c r="N41" s="234"/>
      <c r="O41" s="243"/>
      <c r="P41" s="104"/>
      <c r="Q41" s="234">
        <v>34</v>
      </c>
      <c r="R41" s="247"/>
      <c r="S41" s="111">
        <f>SUM(Q41:R41)</f>
        <v>34</v>
      </c>
      <c r="T41" s="72"/>
    </row>
    <row r="42" spans="1:20" ht="15.75" customHeight="1" x14ac:dyDescent="0.25">
      <c r="A42" s="200" t="s">
        <v>214</v>
      </c>
      <c r="B42" s="100" t="s">
        <v>213</v>
      </c>
      <c r="C42" s="192"/>
      <c r="D42" s="192" t="s">
        <v>193</v>
      </c>
      <c r="E42" s="98"/>
      <c r="F42" s="30">
        <f t="shared" si="5"/>
        <v>52</v>
      </c>
      <c r="G42" s="30">
        <v>18</v>
      </c>
      <c r="H42" s="14">
        <v>34</v>
      </c>
      <c r="I42" s="30">
        <v>24</v>
      </c>
      <c r="J42" s="30">
        <v>10</v>
      </c>
      <c r="K42" s="234">
        <v>34</v>
      </c>
      <c r="L42" s="234"/>
      <c r="M42" s="101">
        <v>34</v>
      </c>
      <c r="N42" s="234"/>
      <c r="O42" s="243"/>
      <c r="P42" s="104"/>
      <c r="Q42" s="234"/>
      <c r="R42" s="247"/>
      <c r="S42" s="111"/>
      <c r="T42" s="72"/>
    </row>
    <row r="43" spans="1:20" ht="19.5" customHeight="1" x14ac:dyDescent="0.25">
      <c r="A43" s="200" t="s">
        <v>215</v>
      </c>
      <c r="B43" s="258" t="s">
        <v>216</v>
      </c>
      <c r="C43" s="181"/>
      <c r="D43" s="181" t="s">
        <v>189</v>
      </c>
      <c r="E43" s="170"/>
      <c r="F43" s="167">
        <v>52</v>
      </c>
      <c r="G43" s="167">
        <v>16</v>
      </c>
      <c r="H43" s="61">
        <v>36</v>
      </c>
      <c r="I43" s="167">
        <v>20</v>
      </c>
      <c r="J43" s="167">
        <v>16</v>
      </c>
      <c r="K43" s="239"/>
      <c r="L43" s="235"/>
      <c r="M43" s="62"/>
      <c r="N43" s="235"/>
      <c r="O43" s="257"/>
      <c r="P43" s="133"/>
      <c r="Q43" s="235">
        <v>36</v>
      </c>
      <c r="R43" s="248"/>
      <c r="S43" s="111">
        <v>36</v>
      </c>
      <c r="T43" s="72"/>
    </row>
    <row r="44" spans="1:20" ht="17.25" customHeight="1" x14ac:dyDescent="0.25">
      <c r="A44" s="166" t="s">
        <v>21</v>
      </c>
      <c r="B44" s="95" t="s">
        <v>95</v>
      </c>
      <c r="C44" s="189">
        <v>2</v>
      </c>
      <c r="D44" s="189">
        <v>5</v>
      </c>
      <c r="E44" s="190" t="s">
        <v>210</v>
      </c>
      <c r="F44" s="191">
        <v>431</v>
      </c>
      <c r="G44" s="191">
        <v>149</v>
      </c>
      <c r="H44" s="191">
        <f>SUM(H45:H51)</f>
        <v>282</v>
      </c>
      <c r="I44" s="191">
        <f>SUM(I45:I51)</f>
        <v>141</v>
      </c>
      <c r="J44" s="191">
        <f>SUM(J45:J50)</f>
        <v>141</v>
      </c>
      <c r="K44" s="191">
        <f>SUM(K45:K50)</f>
        <v>100</v>
      </c>
      <c r="L44" s="191">
        <f>SUM(L45:L51)</f>
        <v>66</v>
      </c>
      <c r="M44" s="191">
        <f>SUM(M45:M51)</f>
        <v>166</v>
      </c>
      <c r="N44" s="191">
        <f>SUM(N45:N50)</f>
        <v>48</v>
      </c>
      <c r="O44" s="191">
        <f>SUM(O45:O50)</f>
        <v>36</v>
      </c>
      <c r="P44" s="191">
        <f>SUM(P45:P50)</f>
        <v>84</v>
      </c>
      <c r="Q44" s="191">
        <f>SUM(Q45:Q51)</f>
        <v>32</v>
      </c>
      <c r="R44" s="191"/>
      <c r="S44" s="191"/>
      <c r="T44" s="191">
        <f>SUM(T45:T51)</f>
        <v>64</v>
      </c>
    </row>
    <row r="45" spans="1:20" ht="18" customHeight="1" x14ac:dyDescent="0.25">
      <c r="A45" s="123" t="s">
        <v>22</v>
      </c>
      <c r="B45" s="24" t="s">
        <v>116</v>
      </c>
      <c r="C45" s="24"/>
      <c r="D45" s="156" t="s">
        <v>192</v>
      </c>
      <c r="E45" s="25"/>
      <c r="F45" s="79">
        <f t="shared" ref="F45:F51" si="6">SUM(G45:H45)</f>
        <v>108</v>
      </c>
      <c r="G45" s="79">
        <v>36</v>
      </c>
      <c r="H45" s="27">
        <f t="shared" ref="H45:H50" si="7">SUM(I45:J45)</f>
        <v>72</v>
      </c>
      <c r="I45" s="96">
        <v>29</v>
      </c>
      <c r="J45" s="96">
        <v>43</v>
      </c>
      <c r="K45" s="234">
        <v>22</v>
      </c>
      <c r="L45" s="234">
        <v>50</v>
      </c>
      <c r="M45" s="108">
        <f>SUM(K45:L45)</f>
        <v>72</v>
      </c>
      <c r="N45" s="234"/>
      <c r="O45" s="234"/>
      <c r="P45" s="101"/>
      <c r="Q45" s="234"/>
      <c r="R45" s="247"/>
      <c r="S45" s="111"/>
      <c r="T45" s="72">
        <v>30</v>
      </c>
    </row>
    <row r="46" spans="1:20" ht="16.5" customHeight="1" x14ac:dyDescent="0.25">
      <c r="A46" s="123" t="s">
        <v>23</v>
      </c>
      <c r="B46" s="24" t="s">
        <v>50</v>
      </c>
      <c r="C46" s="24"/>
      <c r="D46" s="156" t="s">
        <v>188</v>
      </c>
      <c r="E46" s="28"/>
      <c r="F46" s="79">
        <f t="shared" si="6"/>
        <v>51</v>
      </c>
      <c r="G46" s="79">
        <v>17</v>
      </c>
      <c r="H46" s="27">
        <f t="shared" si="7"/>
        <v>34</v>
      </c>
      <c r="I46" s="96">
        <v>16</v>
      </c>
      <c r="J46" s="96">
        <v>18</v>
      </c>
      <c r="K46" s="234"/>
      <c r="L46" s="234"/>
      <c r="M46" s="108"/>
      <c r="N46" s="234">
        <v>34</v>
      </c>
      <c r="O46" s="234"/>
      <c r="P46" s="101">
        <v>34</v>
      </c>
      <c r="Q46" s="234"/>
      <c r="R46" s="247"/>
      <c r="S46" s="111"/>
      <c r="T46" s="72"/>
    </row>
    <row r="47" spans="1:20" ht="15.75" customHeight="1" x14ac:dyDescent="0.25">
      <c r="A47" s="123" t="s">
        <v>24</v>
      </c>
      <c r="B47" s="24" t="s">
        <v>102</v>
      </c>
      <c r="C47" s="24"/>
      <c r="D47" s="156" t="s">
        <v>193</v>
      </c>
      <c r="E47" s="28"/>
      <c r="F47" s="79">
        <f t="shared" si="6"/>
        <v>63</v>
      </c>
      <c r="G47" s="79">
        <v>21</v>
      </c>
      <c r="H47" s="27">
        <f t="shared" si="7"/>
        <v>42</v>
      </c>
      <c r="I47" s="96">
        <v>20</v>
      </c>
      <c r="J47" s="96">
        <v>22</v>
      </c>
      <c r="K47" s="234">
        <v>42</v>
      </c>
      <c r="L47" s="234">
        <v>0</v>
      </c>
      <c r="M47" s="108">
        <v>42</v>
      </c>
      <c r="N47" s="234"/>
      <c r="O47" s="234"/>
      <c r="P47" s="101"/>
      <c r="Q47" s="234"/>
      <c r="R47" s="247"/>
      <c r="S47" s="111"/>
      <c r="T47" s="72"/>
    </row>
    <row r="48" spans="1:20" ht="17.25" customHeight="1" x14ac:dyDescent="0.25">
      <c r="A48" s="123" t="s">
        <v>51</v>
      </c>
      <c r="B48" s="24" t="s">
        <v>184</v>
      </c>
      <c r="C48" s="24"/>
      <c r="D48" s="156" t="s">
        <v>193</v>
      </c>
      <c r="E48" s="25"/>
      <c r="F48" s="79">
        <f t="shared" si="6"/>
        <v>54</v>
      </c>
      <c r="G48" s="79">
        <v>18</v>
      </c>
      <c r="H48" s="27">
        <f t="shared" si="7"/>
        <v>36</v>
      </c>
      <c r="I48" s="96">
        <v>20</v>
      </c>
      <c r="J48" s="96">
        <v>16</v>
      </c>
      <c r="K48" s="234">
        <v>36</v>
      </c>
      <c r="L48" s="234">
        <v>0</v>
      </c>
      <c r="M48" s="108">
        <f>SUM(K48:L48)</f>
        <v>36</v>
      </c>
      <c r="N48" s="234"/>
      <c r="O48" s="234"/>
      <c r="P48" s="101"/>
      <c r="Q48" s="234"/>
      <c r="R48" s="247"/>
      <c r="S48" s="111"/>
      <c r="T48" s="72"/>
    </row>
    <row r="49" spans="1:22" ht="18" customHeight="1" x14ac:dyDescent="0.25">
      <c r="A49" s="123" t="s">
        <v>52</v>
      </c>
      <c r="B49" s="24" t="s">
        <v>103</v>
      </c>
      <c r="C49" s="183" t="s">
        <v>195</v>
      </c>
      <c r="D49" s="156"/>
      <c r="E49" s="29"/>
      <c r="F49" s="79">
        <f t="shared" si="6"/>
        <v>48</v>
      </c>
      <c r="G49" s="79">
        <v>16</v>
      </c>
      <c r="H49" s="27">
        <f t="shared" si="7"/>
        <v>32</v>
      </c>
      <c r="I49" s="96">
        <v>24</v>
      </c>
      <c r="J49" s="96">
        <v>8</v>
      </c>
      <c r="K49" s="234"/>
      <c r="L49" s="234"/>
      <c r="M49" s="108"/>
      <c r="N49" s="234"/>
      <c r="O49" s="234"/>
      <c r="P49" s="101"/>
      <c r="Q49" s="234">
        <v>32</v>
      </c>
      <c r="R49" s="247"/>
      <c r="S49" s="111"/>
      <c r="T49" s="72"/>
    </row>
    <row r="50" spans="1:22" s="35" customFormat="1" ht="17.25" customHeight="1" x14ac:dyDescent="0.25">
      <c r="A50" s="124" t="s">
        <v>104</v>
      </c>
      <c r="B50" s="24" t="s">
        <v>39</v>
      </c>
      <c r="C50" s="31"/>
      <c r="D50" s="156" t="s">
        <v>194</v>
      </c>
      <c r="E50" s="32"/>
      <c r="F50" s="77">
        <f t="shared" si="6"/>
        <v>75</v>
      </c>
      <c r="G50" s="77">
        <v>25</v>
      </c>
      <c r="H50" s="27">
        <f t="shared" si="7"/>
        <v>50</v>
      </c>
      <c r="I50" s="33">
        <v>16</v>
      </c>
      <c r="J50" s="33">
        <v>34</v>
      </c>
      <c r="K50" s="234"/>
      <c r="L50" s="234"/>
      <c r="M50" s="108"/>
      <c r="N50" s="234">
        <v>14</v>
      </c>
      <c r="O50" s="234">
        <v>36</v>
      </c>
      <c r="P50" s="101">
        <f>SUM(N50:O50)</f>
        <v>50</v>
      </c>
      <c r="Q50" s="234"/>
      <c r="R50" s="247"/>
      <c r="S50" s="111"/>
      <c r="T50" s="69">
        <v>18</v>
      </c>
    </row>
    <row r="51" spans="1:22" s="35" customFormat="1" ht="27.75" customHeight="1" x14ac:dyDescent="0.25">
      <c r="A51" s="134" t="s">
        <v>53</v>
      </c>
      <c r="B51" s="156" t="s">
        <v>120</v>
      </c>
      <c r="C51" s="197" t="s">
        <v>191</v>
      </c>
      <c r="D51" s="156"/>
      <c r="E51" s="32"/>
      <c r="F51" s="25">
        <f t="shared" si="6"/>
        <v>32</v>
      </c>
      <c r="G51" s="25">
        <v>16</v>
      </c>
      <c r="H51" s="198">
        <v>16</v>
      </c>
      <c r="I51" s="197">
        <v>16</v>
      </c>
      <c r="J51" s="197">
        <v>0</v>
      </c>
      <c r="K51" s="235">
        <v>0</v>
      </c>
      <c r="L51" s="235">
        <v>16</v>
      </c>
      <c r="M51" s="108">
        <v>16</v>
      </c>
      <c r="N51" s="235"/>
      <c r="O51" s="235"/>
      <c r="P51" s="108"/>
      <c r="Q51" s="235"/>
      <c r="R51" s="248"/>
      <c r="S51" s="111"/>
      <c r="T51" s="69">
        <v>16</v>
      </c>
    </row>
    <row r="52" spans="1:22" ht="16.5" customHeight="1" x14ac:dyDescent="0.25">
      <c r="A52" s="210" t="s">
        <v>25</v>
      </c>
      <c r="B52" s="95" t="s">
        <v>26</v>
      </c>
      <c r="C52" s="95"/>
      <c r="D52" s="189">
        <v>7</v>
      </c>
      <c r="E52" s="190" t="s">
        <v>172</v>
      </c>
      <c r="F52" s="191">
        <f t="shared" ref="F52:L52" si="8">SUM(F53+F61+F66)</f>
        <v>1410</v>
      </c>
      <c r="G52" s="211">
        <f t="shared" si="8"/>
        <v>194</v>
      </c>
      <c r="H52" s="191">
        <f t="shared" si="8"/>
        <v>1792</v>
      </c>
      <c r="I52" s="191">
        <f t="shared" si="8"/>
        <v>216</v>
      </c>
      <c r="J52" s="191">
        <f t="shared" si="8"/>
        <v>172</v>
      </c>
      <c r="K52" s="191">
        <f t="shared" si="8"/>
        <v>116</v>
      </c>
      <c r="L52" s="191">
        <f t="shared" si="8"/>
        <v>296</v>
      </c>
      <c r="M52" s="191">
        <f>SUM(M53+M58+M59+M61+M63+M64+M66+M68+M69)</f>
        <v>628</v>
      </c>
      <c r="N52" s="191">
        <f>SUM(N53+N61+N66)</f>
        <v>240</v>
      </c>
      <c r="O52" s="191">
        <f>SUM(O53+O61+O66)</f>
        <v>432</v>
      </c>
      <c r="P52" s="191">
        <f>SUM(N52:O52)</f>
        <v>672</v>
      </c>
      <c r="Q52" s="191">
        <v>244</v>
      </c>
      <c r="R52" s="191">
        <v>504</v>
      </c>
      <c r="S52" s="191"/>
      <c r="T52" s="191">
        <v>46</v>
      </c>
      <c r="V52" s="36"/>
    </row>
    <row r="53" spans="1:22" ht="42" customHeight="1" x14ac:dyDescent="0.25">
      <c r="A53" s="221" t="s">
        <v>40</v>
      </c>
      <c r="B53" s="212" t="s">
        <v>117</v>
      </c>
      <c r="C53" s="213"/>
      <c r="D53" s="214"/>
      <c r="E53" s="215"/>
      <c r="F53" s="216">
        <f>SUM(F54:F59)</f>
        <v>510</v>
      </c>
      <c r="G53" s="216">
        <f>SUM(G54:G57)</f>
        <v>98</v>
      </c>
      <c r="H53" s="216">
        <f>SUM(H54:H59)</f>
        <v>412</v>
      </c>
      <c r="I53" s="216">
        <f>SUM(I54:I57)</f>
        <v>120</v>
      </c>
      <c r="J53" s="216">
        <f>SUM(J54:J57)</f>
        <v>76</v>
      </c>
      <c r="K53" s="240">
        <f>SUM(K54:K60)</f>
        <v>116</v>
      </c>
      <c r="L53" s="240">
        <f>SUM(L54:L60)</f>
        <v>296</v>
      </c>
      <c r="M53" s="216">
        <f>SUM(M54:M59)</f>
        <v>412</v>
      </c>
      <c r="N53" s="240"/>
      <c r="O53" s="240"/>
      <c r="P53" s="216"/>
      <c r="Q53" s="240"/>
      <c r="R53" s="255"/>
      <c r="S53" s="217"/>
      <c r="T53" s="218">
        <f>SUM(T54:T56)</f>
        <v>46</v>
      </c>
      <c r="V53" s="36"/>
    </row>
    <row r="54" spans="1:22" ht="31.5" customHeight="1" x14ac:dyDescent="0.25">
      <c r="A54" s="37" t="s">
        <v>41</v>
      </c>
      <c r="B54" s="59" t="s">
        <v>118</v>
      </c>
      <c r="C54" s="97"/>
      <c r="D54" s="125"/>
      <c r="E54" s="266" t="s">
        <v>167</v>
      </c>
      <c r="F54" s="146">
        <f>SUM(G54:H54)</f>
        <v>114</v>
      </c>
      <c r="G54" s="146">
        <v>38</v>
      </c>
      <c r="H54" s="147">
        <v>76</v>
      </c>
      <c r="I54" s="146">
        <v>48</v>
      </c>
      <c r="J54" s="146">
        <v>28</v>
      </c>
      <c r="K54" s="241">
        <v>76</v>
      </c>
      <c r="L54" s="241">
        <v>0</v>
      </c>
      <c r="M54" s="145">
        <f>SUM(K54:L54)</f>
        <v>76</v>
      </c>
      <c r="N54" s="240"/>
      <c r="O54" s="240"/>
      <c r="P54" s="103"/>
      <c r="Q54" s="240"/>
      <c r="R54" s="255"/>
      <c r="S54" s="111"/>
      <c r="T54" s="112">
        <v>40</v>
      </c>
      <c r="V54" s="36"/>
    </row>
    <row r="55" spans="1:22" ht="18" customHeight="1" x14ac:dyDescent="0.25">
      <c r="A55" s="37" t="s">
        <v>54</v>
      </c>
      <c r="B55" s="91" t="s">
        <v>105</v>
      </c>
      <c r="C55" s="97"/>
      <c r="D55" s="125"/>
      <c r="E55" s="267"/>
      <c r="F55" s="146">
        <v>60</v>
      </c>
      <c r="G55" s="146">
        <v>20</v>
      </c>
      <c r="H55" s="147">
        <v>40</v>
      </c>
      <c r="I55" s="146">
        <v>22</v>
      </c>
      <c r="J55" s="146">
        <v>18</v>
      </c>
      <c r="K55" s="241">
        <v>40</v>
      </c>
      <c r="L55" s="241">
        <v>0</v>
      </c>
      <c r="M55" s="145">
        <v>40</v>
      </c>
      <c r="N55" s="240"/>
      <c r="O55" s="240"/>
      <c r="P55" s="103"/>
      <c r="Q55" s="240"/>
      <c r="R55" s="255"/>
      <c r="S55" s="111"/>
      <c r="T55" s="112"/>
      <c r="V55" s="36"/>
    </row>
    <row r="56" spans="1:22" ht="28.5" customHeight="1" x14ac:dyDescent="0.25">
      <c r="A56" s="37" t="s">
        <v>106</v>
      </c>
      <c r="B56" s="59" t="s">
        <v>119</v>
      </c>
      <c r="C56" s="24"/>
      <c r="D56" s="24"/>
      <c r="E56" s="267"/>
      <c r="F56" s="146">
        <v>66</v>
      </c>
      <c r="G56" s="146">
        <v>22</v>
      </c>
      <c r="H56" s="147">
        <v>44</v>
      </c>
      <c r="I56" s="146">
        <v>30</v>
      </c>
      <c r="J56" s="146">
        <v>14</v>
      </c>
      <c r="K56" s="241">
        <v>0</v>
      </c>
      <c r="L56" s="241">
        <v>44</v>
      </c>
      <c r="M56" s="145">
        <f>SUM(K56:L56)</f>
        <v>44</v>
      </c>
      <c r="N56" s="246"/>
      <c r="O56" s="246"/>
      <c r="P56" s="106"/>
      <c r="Q56" s="246"/>
      <c r="R56" s="247"/>
      <c r="S56" s="111"/>
      <c r="T56" s="72">
        <v>6</v>
      </c>
    </row>
    <row r="57" spans="1:22" ht="18.75" customHeight="1" x14ac:dyDescent="0.25">
      <c r="A57" s="37" t="s">
        <v>107</v>
      </c>
      <c r="B57" s="91" t="s">
        <v>108</v>
      </c>
      <c r="C57" s="24"/>
      <c r="D57" s="24"/>
      <c r="E57" s="268"/>
      <c r="F57" s="146">
        <f>SUM(G57:H57)</f>
        <v>54</v>
      </c>
      <c r="G57" s="146">
        <v>18</v>
      </c>
      <c r="H57" s="147">
        <v>36</v>
      </c>
      <c r="I57" s="146">
        <v>20</v>
      </c>
      <c r="J57" s="146">
        <v>16</v>
      </c>
      <c r="K57" s="241">
        <v>0</v>
      </c>
      <c r="L57" s="241">
        <v>36</v>
      </c>
      <c r="M57" s="145">
        <f>SUM(K57:L57)</f>
        <v>36</v>
      </c>
      <c r="N57" s="246"/>
      <c r="O57" s="246"/>
      <c r="P57" s="106"/>
      <c r="Q57" s="246"/>
      <c r="R57" s="247"/>
      <c r="S57" s="111"/>
      <c r="T57" s="72"/>
    </row>
    <row r="58" spans="1:22" ht="18.75" customHeight="1" x14ac:dyDescent="0.25">
      <c r="A58" s="38" t="s">
        <v>42</v>
      </c>
      <c r="B58" s="126" t="s">
        <v>27</v>
      </c>
      <c r="C58" s="39"/>
      <c r="D58" s="156" t="s">
        <v>192</v>
      </c>
      <c r="E58" s="59"/>
      <c r="F58" s="28">
        <v>144</v>
      </c>
      <c r="G58" s="28"/>
      <c r="H58" s="61">
        <v>144</v>
      </c>
      <c r="I58" s="148"/>
      <c r="J58" s="148"/>
      <c r="K58" s="235">
        <v>0</v>
      </c>
      <c r="L58" s="235">
        <v>144</v>
      </c>
      <c r="M58" s="108">
        <f>SUM(K58:L58)</f>
        <v>144</v>
      </c>
      <c r="N58" s="234"/>
      <c r="O58" s="234"/>
      <c r="P58" s="101"/>
      <c r="Q58" s="234"/>
      <c r="R58" s="247"/>
      <c r="S58" s="111"/>
      <c r="T58" s="72"/>
    </row>
    <row r="59" spans="1:22" ht="18" customHeight="1" x14ac:dyDescent="0.25">
      <c r="A59" s="40" t="s">
        <v>43</v>
      </c>
      <c r="B59" s="92" t="s">
        <v>28</v>
      </c>
      <c r="C59" s="22"/>
      <c r="D59" s="156" t="s">
        <v>192</v>
      </c>
      <c r="E59" s="59"/>
      <c r="F59" s="28">
        <v>72</v>
      </c>
      <c r="G59" s="28"/>
      <c r="H59" s="61">
        <v>72</v>
      </c>
      <c r="I59" s="148"/>
      <c r="J59" s="148"/>
      <c r="K59" s="235">
        <v>0</v>
      </c>
      <c r="L59" s="235">
        <v>72</v>
      </c>
      <c r="M59" s="108">
        <f>SUM(K59:L59)</f>
        <v>72</v>
      </c>
      <c r="N59" s="234"/>
      <c r="O59" s="234"/>
      <c r="P59" s="101"/>
      <c r="Q59" s="234"/>
      <c r="R59" s="247"/>
      <c r="S59" s="111"/>
      <c r="T59" s="72"/>
    </row>
    <row r="60" spans="1:22" ht="18.75" customHeight="1" x14ac:dyDescent="0.25">
      <c r="A60" s="113"/>
      <c r="B60" s="92" t="s">
        <v>100</v>
      </c>
      <c r="C60" s="22"/>
      <c r="D60" s="59"/>
      <c r="E60" s="12" t="s">
        <v>165</v>
      </c>
      <c r="F60" s="28"/>
      <c r="G60" s="28"/>
      <c r="H60" s="61"/>
      <c r="I60" s="148"/>
      <c r="J60" s="148"/>
      <c r="K60" s="235"/>
      <c r="L60" s="235"/>
      <c r="M60" s="108"/>
      <c r="N60" s="234"/>
      <c r="O60" s="234"/>
      <c r="P60" s="101"/>
      <c r="Q60" s="234"/>
      <c r="R60" s="247"/>
      <c r="S60" s="111"/>
      <c r="T60" s="72"/>
    </row>
    <row r="61" spans="1:22" ht="29.25" customHeight="1" x14ac:dyDescent="0.25">
      <c r="A61" s="221" t="s">
        <v>109</v>
      </c>
      <c r="B61" s="212" t="s">
        <v>110</v>
      </c>
      <c r="C61" s="212"/>
      <c r="D61" s="214"/>
      <c r="E61" s="215"/>
      <c r="F61" s="219">
        <f t="shared" ref="F61:M61" si="9">SUM(F62)</f>
        <v>144</v>
      </c>
      <c r="G61" s="219">
        <f t="shared" si="9"/>
        <v>48</v>
      </c>
      <c r="H61" s="219">
        <f>SUM(H62:H64)</f>
        <v>672</v>
      </c>
      <c r="I61" s="219">
        <f t="shared" si="9"/>
        <v>44</v>
      </c>
      <c r="J61" s="219">
        <f t="shared" si="9"/>
        <v>52</v>
      </c>
      <c r="K61" s="239">
        <f t="shared" si="9"/>
        <v>0</v>
      </c>
      <c r="L61" s="239">
        <f t="shared" si="9"/>
        <v>0</v>
      </c>
      <c r="M61" s="219">
        <f t="shared" si="9"/>
        <v>0</v>
      </c>
      <c r="N61" s="239">
        <f>SUM(N62:N63)</f>
        <v>240</v>
      </c>
      <c r="O61" s="239">
        <f>SUM(O62:O65)</f>
        <v>432</v>
      </c>
      <c r="P61" s="219">
        <f>SUM(P62:P64)</f>
        <v>672</v>
      </c>
      <c r="Q61" s="239"/>
      <c r="R61" s="254"/>
      <c r="S61" s="218"/>
      <c r="T61" s="218"/>
      <c r="V61" s="36"/>
    </row>
    <row r="62" spans="1:22" ht="43.5" customHeight="1" x14ac:dyDescent="0.25">
      <c r="A62" s="37" t="s">
        <v>111</v>
      </c>
      <c r="B62" s="59" t="s">
        <v>112</v>
      </c>
      <c r="C62" s="59"/>
      <c r="D62" s="59"/>
      <c r="E62" s="16" t="s">
        <v>169</v>
      </c>
      <c r="F62" s="60">
        <v>144</v>
      </c>
      <c r="G62" s="60">
        <v>48</v>
      </c>
      <c r="H62" s="61">
        <v>96</v>
      </c>
      <c r="I62" s="60">
        <v>44</v>
      </c>
      <c r="J62" s="60">
        <v>52</v>
      </c>
      <c r="K62" s="235"/>
      <c r="L62" s="235"/>
      <c r="M62" s="108"/>
      <c r="N62" s="235">
        <v>96</v>
      </c>
      <c r="O62" s="235"/>
      <c r="P62" s="108">
        <f>SUM(N62:O62)</f>
        <v>96</v>
      </c>
      <c r="Q62" s="234"/>
      <c r="R62" s="248"/>
      <c r="S62" s="111"/>
      <c r="T62" s="72"/>
    </row>
    <row r="63" spans="1:22" ht="17.25" customHeight="1" x14ac:dyDescent="0.25">
      <c r="A63" s="38" t="s">
        <v>113</v>
      </c>
      <c r="B63" s="39" t="s">
        <v>27</v>
      </c>
      <c r="C63" s="39"/>
      <c r="D63" s="156" t="s">
        <v>188</v>
      </c>
      <c r="E63" s="41"/>
      <c r="F63" s="128">
        <v>144</v>
      </c>
      <c r="G63" s="129"/>
      <c r="H63" s="14">
        <v>144</v>
      </c>
      <c r="I63" s="34"/>
      <c r="J63" s="34"/>
      <c r="K63" s="234"/>
      <c r="L63" s="234"/>
      <c r="M63" s="101"/>
      <c r="N63" s="234">
        <v>144</v>
      </c>
      <c r="O63" s="234"/>
      <c r="P63" s="101">
        <f>SUM(N63:O63)</f>
        <v>144</v>
      </c>
      <c r="Q63" s="234"/>
      <c r="R63" s="247"/>
      <c r="S63" s="111"/>
      <c r="T63" s="72"/>
    </row>
    <row r="64" spans="1:22" ht="17.25" customHeight="1" x14ac:dyDescent="0.25">
      <c r="A64" s="38" t="s">
        <v>114</v>
      </c>
      <c r="B64" s="39" t="s">
        <v>28</v>
      </c>
      <c r="C64" s="39"/>
      <c r="D64" s="156" t="s">
        <v>194</v>
      </c>
      <c r="E64" s="41"/>
      <c r="F64" s="130">
        <v>432</v>
      </c>
      <c r="G64" s="17"/>
      <c r="H64" s="14">
        <v>432</v>
      </c>
      <c r="I64" s="96"/>
      <c r="J64" s="96"/>
      <c r="K64" s="234"/>
      <c r="L64" s="234"/>
      <c r="M64" s="101"/>
      <c r="N64" s="234"/>
      <c r="O64" s="234">
        <v>432</v>
      </c>
      <c r="P64" s="101">
        <f>SUM(N64:O64)</f>
        <v>432</v>
      </c>
      <c r="Q64" s="234"/>
      <c r="R64" s="247"/>
      <c r="S64" s="111"/>
      <c r="T64" s="72"/>
    </row>
    <row r="65" spans="1:22" ht="17.25" customHeight="1" x14ac:dyDescent="0.25">
      <c r="A65" s="38"/>
      <c r="B65" s="92" t="s">
        <v>100</v>
      </c>
      <c r="C65" s="39"/>
      <c r="D65" s="59"/>
      <c r="E65" s="12" t="s">
        <v>168</v>
      </c>
      <c r="F65" s="16"/>
      <c r="G65" s="17"/>
      <c r="H65" s="14"/>
      <c r="I65" s="23"/>
      <c r="J65" s="23"/>
      <c r="K65" s="234"/>
      <c r="L65" s="234"/>
      <c r="M65" s="101"/>
      <c r="N65" s="234"/>
      <c r="O65" s="234"/>
      <c r="P65" s="101"/>
      <c r="Q65" s="234"/>
      <c r="R65" s="247"/>
      <c r="S65" s="111"/>
      <c r="T65" s="72"/>
    </row>
    <row r="66" spans="1:22" ht="17.25" customHeight="1" x14ac:dyDescent="0.25">
      <c r="A66" s="220" t="s">
        <v>178</v>
      </c>
      <c r="B66" s="208" t="s">
        <v>180</v>
      </c>
      <c r="C66" s="205"/>
      <c r="D66" s="205"/>
      <c r="E66" s="209"/>
      <c r="F66" s="21">
        <f>SUM(F67:F69)</f>
        <v>756</v>
      </c>
      <c r="G66" s="21">
        <f>SUM(G67:G69)</f>
        <v>48</v>
      </c>
      <c r="H66" s="21">
        <v>708</v>
      </c>
      <c r="I66" s="21">
        <v>52</v>
      </c>
      <c r="J66" s="21">
        <v>44</v>
      </c>
      <c r="K66" s="21"/>
      <c r="L66" s="21"/>
      <c r="M66" s="21"/>
      <c r="N66" s="21"/>
      <c r="O66" s="21"/>
      <c r="P66" s="21"/>
      <c r="Q66" s="21">
        <v>244</v>
      </c>
      <c r="R66" s="21">
        <f>SUM(R67:R69)</f>
        <v>504</v>
      </c>
      <c r="S66" s="21"/>
      <c r="T66" s="21">
        <v>106</v>
      </c>
    </row>
    <row r="67" spans="1:22" ht="35.25" customHeight="1" x14ac:dyDescent="0.25">
      <c r="A67" s="38" t="s">
        <v>179</v>
      </c>
      <c r="B67" s="127" t="s">
        <v>181</v>
      </c>
      <c r="C67" s="25"/>
      <c r="D67" s="156"/>
      <c r="E67" s="16" t="s">
        <v>170</v>
      </c>
      <c r="F67" s="131">
        <v>144</v>
      </c>
      <c r="G67" s="131">
        <v>48</v>
      </c>
      <c r="H67" s="61">
        <v>96</v>
      </c>
      <c r="I67" s="28">
        <v>52</v>
      </c>
      <c r="J67" s="28">
        <v>44</v>
      </c>
      <c r="K67" s="235"/>
      <c r="L67" s="235"/>
      <c r="M67" s="108"/>
      <c r="N67" s="235"/>
      <c r="O67" s="235"/>
      <c r="P67" s="108"/>
      <c r="Q67" s="235">
        <v>96</v>
      </c>
      <c r="R67" s="248"/>
      <c r="S67" s="111"/>
      <c r="T67" s="72">
        <v>106</v>
      </c>
    </row>
    <row r="68" spans="1:22" ht="16.5" customHeight="1" x14ac:dyDescent="0.25">
      <c r="A68" s="38" t="s">
        <v>182</v>
      </c>
      <c r="B68" s="39" t="s">
        <v>27</v>
      </c>
      <c r="C68" s="25"/>
      <c r="D68" s="156" t="s">
        <v>189</v>
      </c>
      <c r="E68" s="29"/>
      <c r="F68" s="132">
        <v>108</v>
      </c>
      <c r="G68" s="16"/>
      <c r="H68" s="61">
        <v>108</v>
      </c>
      <c r="I68" s="148"/>
      <c r="J68" s="148"/>
      <c r="K68" s="235"/>
      <c r="L68" s="235"/>
      <c r="M68" s="108"/>
      <c r="N68" s="235"/>
      <c r="O68" s="235"/>
      <c r="P68" s="108"/>
      <c r="Q68" s="235">
        <v>108</v>
      </c>
      <c r="R68" s="248"/>
      <c r="S68" s="111"/>
      <c r="T68" s="72"/>
    </row>
    <row r="69" spans="1:22" ht="16.5" customHeight="1" x14ac:dyDescent="0.25">
      <c r="A69" s="38" t="s">
        <v>183</v>
      </c>
      <c r="B69" s="39" t="s">
        <v>28</v>
      </c>
      <c r="C69" s="25"/>
      <c r="D69" s="156" t="s">
        <v>190</v>
      </c>
      <c r="E69" s="29"/>
      <c r="F69" s="132">
        <v>504</v>
      </c>
      <c r="G69" s="16"/>
      <c r="H69" s="61">
        <v>504</v>
      </c>
      <c r="I69" s="148"/>
      <c r="J69" s="148"/>
      <c r="K69" s="235"/>
      <c r="L69" s="235"/>
      <c r="M69" s="108"/>
      <c r="N69" s="235"/>
      <c r="O69" s="235"/>
      <c r="P69" s="108"/>
      <c r="Q69" s="235"/>
      <c r="R69" s="248">
        <v>504</v>
      </c>
      <c r="S69" s="111"/>
      <c r="T69" s="72"/>
    </row>
    <row r="70" spans="1:22" ht="15.75" customHeight="1" x14ac:dyDescent="0.25">
      <c r="A70" s="38"/>
      <c r="B70" s="92" t="s">
        <v>100</v>
      </c>
      <c r="C70" s="25"/>
      <c r="D70" s="156"/>
      <c r="E70" s="16" t="s">
        <v>171</v>
      </c>
      <c r="F70" s="16"/>
      <c r="G70" s="16"/>
      <c r="H70" s="61"/>
      <c r="I70" s="148"/>
      <c r="J70" s="148"/>
      <c r="K70" s="235"/>
      <c r="L70" s="235"/>
      <c r="M70" s="108"/>
      <c r="N70" s="235"/>
      <c r="O70" s="235"/>
      <c r="P70" s="108"/>
      <c r="Q70" s="235"/>
      <c r="R70" s="248"/>
      <c r="S70" s="111"/>
      <c r="T70" s="72"/>
    </row>
    <row r="71" spans="1:22" ht="16.5" customHeight="1" x14ac:dyDescent="0.25">
      <c r="A71" s="42" t="s">
        <v>29</v>
      </c>
      <c r="B71" s="43" t="s">
        <v>20</v>
      </c>
      <c r="C71" s="157"/>
      <c r="D71" s="156" t="s">
        <v>190</v>
      </c>
      <c r="E71" s="156"/>
      <c r="F71" s="63">
        <v>60</v>
      </c>
      <c r="G71" s="44" t="s">
        <v>99</v>
      </c>
      <c r="H71" s="45">
        <v>40</v>
      </c>
      <c r="I71" s="158"/>
      <c r="J71" s="46"/>
      <c r="K71" s="239"/>
      <c r="L71" s="235"/>
      <c r="M71" s="108"/>
      <c r="N71" s="235"/>
      <c r="O71" s="235"/>
      <c r="P71" s="108"/>
      <c r="Q71" s="235">
        <v>40</v>
      </c>
      <c r="R71" s="248"/>
      <c r="S71" s="111">
        <v>40</v>
      </c>
      <c r="T71" s="72"/>
      <c r="V71" s="36"/>
    </row>
    <row r="72" spans="1:22" ht="16.5" customHeight="1" x14ac:dyDescent="0.25">
      <c r="A72" s="316" t="s">
        <v>219</v>
      </c>
      <c r="B72" s="317"/>
      <c r="C72" s="259"/>
      <c r="D72" s="260"/>
      <c r="E72" s="156"/>
      <c r="F72" s="63">
        <v>35</v>
      </c>
      <c r="G72" s="44"/>
      <c r="H72" s="45"/>
      <c r="I72" s="158"/>
      <c r="J72" s="46"/>
      <c r="K72" s="239"/>
      <c r="L72" s="235"/>
      <c r="M72" s="108"/>
      <c r="N72" s="235"/>
      <c r="O72" s="235"/>
      <c r="P72" s="108"/>
      <c r="Q72" s="235"/>
      <c r="R72" s="248"/>
      <c r="S72" s="111"/>
      <c r="T72" s="72"/>
      <c r="V72" s="36"/>
    </row>
    <row r="73" spans="1:22" ht="18" customHeight="1" x14ac:dyDescent="0.25">
      <c r="A73" s="331" t="s">
        <v>30</v>
      </c>
      <c r="B73" s="332"/>
      <c r="C73" s="117">
        <v>3</v>
      </c>
      <c r="D73" s="117">
        <v>24</v>
      </c>
      <c r="E73" s="116" t="s">
        <v>211</v>
      </c>
      <c r="F73" s="109">
        <f>SUM(F19,F44,F52,F71)</f>
        <v>4953</v>
      </c>
      <c r="G73" s="171" t="s">
        <v>212</v>
      </c>
      <c r="H73" s="114">
        <f>SUM(H19+H44+H52+H71)</f>
        <v>4171</v>
      </c>
      <c r="I73" s="114">
        <f>SUM(I19,I44,I52,I71)</f>
        <v>1604</v>
      </c>
      <c r="J73" s="114">
        <f>SUM(J19,J44,J52,J71)</f>
        <v>1123</v>
      </c>
      <c r="K73" s="114">
        <f>SUM(K19+K44+K52+K71)</f>
        <v>612</v>
      </c>
      <c r="L73" s="114">
        <f>SUM(L19+L44+L52+L71)</f>
        <v>828</v>
      </c>
      <c r="M73" s="62">
        <v>1440</v>
      </c>
      <c r="N73" s="114">
        <f>SUM(N19+N44+N52+N71)</f>
        <v>612</v>
      </c>
      <c r="O73" s="114">
        <f>SUM(O19+O44+O52+O71)</f>
        <v>828</v>
      </c>
      <c r="P73" s="133">
        <v>1440</v>
      </c>
      <c r="Q73" s="114">
        <v>612</v>
      </c>
      <c r="R73" s="115">
        <f>SUM(R19+R44+R52+R71)</f>
        <v>679</v>
      </c>
      <c r="S73" s="110">
        <f>SUM(Q73:R73)</f>
        <v>1291</v>
      </c>
      <c r="T73" s="149"/>
    </row>
    <row r="74" spans="1:22" ht="18" customHeight="1" x14ac:dyDescent="0.25">
      <c r="A74" s="263" t="s">
        <v>115</v>
      </c>
      <c r="B74" s="264"/>
      <c r="C74" s="265"/>
      <c r="D74" s="150"/>
      <c r="E74" s="151"/>
      <c r="F74" s="152"/>
      <c r="G74" s="153"/>
      <c r="H74" s="154"/>
      <c r="I74" s="154"/>
      <c r="J74" s="154"/>
      <c r="K74" s="154"/>
      <c r="L74" s="261" t="s">
        <v>166</v>
      </c>
      <c r="M74" s="154"/>
      <c r="N74" s="154"/>
      <c r="O74" s="261" t="s">
        <v>166</v>
      </c>
      <c r="P74" s="154"/>
      <c r="Q74" s="154"/>
      <c r="R74" s="261" t="s">
        <v>166</v>
      </c>
      <c r="S74" s="155"/>
      <c r="T74" s="72"/>
    </row>
    <row r="75" spans="1:22" ht="17.25" customHeight="1" x14ac:dyDescent="0.25">
      <c r="A75" s="49" t="s">
        <v>55</v>
      </c>
      <c r="B75" s="50" t="s">
        <v>56</v>
      </c>
      <c r="C75" s="50"/>
      <c r="D75" s="50"/>
      <c r="E75" s="51"/>
      <c r="F75" s="47"/>
      <c r="G75" s="47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262" t="s">
        <v>57</v>
      </c>
      <c r="S75" s="88"/>
      <c r="T75" s="88"/>
    </row>
    <row r="76" spans="1:22" ht="30.75" customHeight="1" x14ac:dyDescent="0.25">
      <c r="A76" s="333" t="s">
        <v>58</v>
      </c>
      <c r="B76" s="334"/>
      <c r="C76" s="334"/>
      <c r="D76" s="334"/>
      <c r="E76" s="334"/>
      <c r="F76" s="334"/>
      <c r="G76" s="335"/>
      <c r="H76" s="327"/>
      <c r="I76" s="330" t="s">
        <v>38</v>
      </c>
      <c r="J76" s="330"/>
      <c r="K76" s="52">
        <v>540</v>
      </c>
      <c r="L76" s="52">
        <v>628</v>
      </c>
      <c r="M76" s="122">
        <f>SUM(K76:L76)</f>
        <v>1168</v>
      </c>
      <c r="N76" s="52">
        <v>468</v>
      </c>
      <c r="O76" s="52">
        <v>367</v>
      </c>
      <c r="P76" s="122">
        <f>SUM(N76:O76)</f>
        <v>835</v>
      </c>
      <c r="Q76" s="52">
        <v>447</v>
      </c>
      <c r="R76" s="86">
        <v>322</v>
      </c>
      <c r="S76" s="119">
        <f>SUM(Q76:R76)</f>
        <v>769</v>
      </c>
      <c r="T76" s="88"/>
    </row>
    <row r="77" spans="1:22" ht="28.5" customHeight="1" x14ac:dyDescent="0.25">
      <c r="A77" s="322"/>
      <c r="B77" s="323"/>
      <c r="C77" s="323"/>
      <c r="D77" s="323"/>
      <c r="E77" s="323"/>
      <c r="F77" s="323"/>
      <c r="G77" s="324"/>
      <c r="H77" s="328"/>
      <c r="I77" s="325" t="s">
        <v>31</v>
      </c>
      <c r="J77" s="326"/>
      <c r="K77" s="26">
        <v>72</v>
      </c>
      <c r="L77" s="26">
        <v>72</v>
      </c>
      <c r="M77" s="121">
        <f>SUM(K77:L77)</f>
        <v>144</v>
      </c>
      <c r="N77" s="79">
        <v>144</v>
      </c>
      <c r="O77" s="26"/>
      <c r="P77" s="121">
        <f>SUM(N77:O77)</f>
        <v>144</v>
      </c>
      <c r="Q77" s="26">
        <v>144</v>
      </c>
      <c r="R77" s="78"/>
      <c r="S77" s="119">
        <v>144</v>
      </c>
      <c r="T77" s="88"/>
    </row>
    <row r="78" spans="1:22" ht="27.75" customHeight="1" x14ac:dyDescent="0.25">
      <c r="A78" s="336"/>
      <c r="B78" s="337"/>
      <c r="C78" s="337"/>
      <c r="D78" s="337"/>
      <c r="E78" s="337"/>
      <c r="F78" s="337"/>
      <c r="G78" s="338"/>
      <c r="H78" s="328"/>
      <c r="I78" s="325" t="s">
        <v>37</v>
      </c>
      <c r="J78" s="326"/>
      <c r="K78" s="26"/>
      <c r="L78" s="26">
        <v>72</v>
      </c>
      <c r="M78" s="121">
        <v>72</v>
      </c>
      <c r="N78" s="26"/>
      <c r="O78" s="26">
        <v>432</v>
      </c>
      <c r="P78" s="121">
        <v>432</v>
      </c>
      <c r="Q78" s="26"/>
      <c r="R78" s="78">
        <v>468</v>
      </c>
      <c r="S78" s="118">
        <v>468</v>
      </c>
      <c r="T78" s="90"/>
      <c r="V78" s="36"/>
    </row>
    <row r="79" spans="1:22" ht="27" customHeight="1" x14ac:dyDescent="0.25">
      <c r="A79" s="53"/>
      <c r="B79" s="54"/>
      <c r="C79" s="54"/>
      <c r="D79" s="54"/>
      <c r="E79" s="54"/>
      <c r="F79" s="54"/>
      <c r="G79" s="55"/>
      <c r="H79" s="328"/>
      <c r="I79" s="321" t="s">
        <v>32</v>
      </c>
      <c r="J79" s="321"/>
      <c r="K79" s="13"/>
      <c r="L79" s="13">
        <v>2</v>
      </c>
      <c r="M79" s="48">
        <v>2</v>
      </c>
      <c r="N79" s="13">
        <v>1</v>
      </c>
      <c r="O79" s="13">
        <v>4</v>
      </c>
      <c r="P79" s="120">
        <v>5</v>
      </c>
      <c r="Q79" s="13">
        <v>1</v>
      </c>
      <c r="R79" s="87">
        <v>3</v>
      </c>
      <c r="S79" s="118">
        <v>4</v>
      </c>
      <c r="T79" s="89"/>
    </row>
    <row r="80" spans="1:22" ht="21" customHeight="1" x14ac:dyDescent="0.25">
      <c r="A80" s="53"/>
      <c r="B80" s="54"/>
      <c r="C80" s="54"/>
      <c r="D80" s="54"/>
      <c r="E80" s="54"/>
      <c r="F80" s="54"/>
      <c r="G80" s="55"/>
      <c r="H80" s="328"/>
      <c r="I80" s="321" t="s">
        <v>33</v>
      </c>
      <c r="J80" s="321"/>
      <c r="K80" s="13">
        <v>4</v>
      </c>
      <c r="L80" s="13">
        <v>4</v>
      </c>
      <c r="M80" s="48">
        <v>8</v>
      </c>
      <c r="N80" s="13">
        <v>5</v>
      </c>
      <c r="O80" s="13">
        <v>3</v>
      </c>
      <c r="P80" s="48">
        <v>8</v>
      </c>
      <c r="Q80" s="13">
        <v>4</v>
      </c>
      <c r="R80" s="87">
        <v>6</v>
      </c>
      <c r="S80" s="118">
        <v>10</v>
      </c>
      <c r="T80" s="89"/>
    </row>
    <row r="81" spans="1:22" ht="21" customHeight="1" thickBot="1" x14ac:dyDescent="0.3">
      <c r="A81" s="56"/>
      <c r="B81" s="57"/>
      <c r="C81" s="57"/>
      <c r="D81" s="57"/>
      <c r="E81" s="57"/>
      <c r="F81" s="57"/>
      <c r="G81" s="58"/>
      <c r="H81" s="329"/>
      <c r="I81" s="320" t="s">
        <v>34</v>
      </c>
      <c r="J81" s="320"/>
      <c r="K81" s="13">
        <v>0</v>
      </c>
      <c r="L81" s="13">
        <v>2</v>
      </c>
      <c r="M81" s="48">
        <v>2</v>
      </c>
      <c r="N81" s="13">
        <v>1</v>
      </c>
      <c r="O81" s="13"/>
      <c r="P81" s="48">
        <v>1</v>
      </c>
      <c r="Q81" s="13"/>
      <c r="R81" s="87"/>
      <c r="S81" s="119"/>
      <c r="T81" s="88"/>
    </row>
    <row r="82" spans="1:22" ht="21" customHeight="1" x14ac:dyDescent="0.25">
      <c r="B82" s="18"/>
      <c r="C82" s="18"/>
      <c r="D82" s="18"/>
      <c r="S82" s="15"/>
      <c r="T82" s="15"/>
    </row>
    <row r="83" spans="1:22" ht="21" customHeight="1" x14ac:dyDescent="0.25">
      <c r="V83" s="15"/>
    </row>
    <row r="84" spans="1:22" ht="1.5" customHeight="1" x14ac:dyDescent="0.25"/>
    <row r="85" spans="1:22" ht="43.5" customHeight="1" x14ac:dyDescent="0.25"/>
    <row r="86" spans="1:22" ht="36" customHeight="1" x14ac:dyDescent="0.25"/>
    <row r="87" spans="1:22" ht="36" customHeight="1" x14ac:dyDescent="0.25"/>
  </sheetData>
  <mergeCells count="43">
    <mergeCell ref="A72:B72"/>
    <mergeCell ref="B1:R1"/>
    <mergeCell ref="I81:J81"/>
    <mergeCell ref="I79:J79"/>
    <mergeCell ref="A77:G77"/>
    <mergeCell ref="I77:J77"/>
    <mergeCell ref="I80:J80"/>
    <mergeCell ref="H76:H81"/>
    <mergeCell ref="I76:J76"/>
    <mergeCell ref="A73:B73"/>
    <mergeCell ref="A76:G76"/>
    <mergeCell ref="I78:J78"/>
    <mergeCell ref="A78:G78"/>
    <mergeCell ref="F2:J5"/>
    <mergeCell ref="Q6:R7"/>
    <mergeCell ref="N6:O7"/>
    <mergeCell ref="A2:A17"/>
    <mergeCell ref="J11:J17"/>
    <mergeCell ref="K8:K9"/>
    <mergeCell ref="I8:J10"/>
    <mergeCell ref="H8:H17"/>
    <mergeCell ref="I11:I17"/>
    <mergeCell ref="K2:S5"/>
    <mergeCell ref="M6:M16"/>
    <mergeCell ref="P6:P16"/>
    <mergeCell ref="S6:S16"/>
    <mergeCell ref="L8:L9"/>
    <mergeCell ref="A74:C74"/>
    <mergeCell ref="E54:E57"/>
    <mergeCell ref="T2:T16"/>
    <mergeCell ref="R8:R9"/>
    <mergeCell ref="Q8:Q9"/>
    <mergeCell ref="O8:O9"/>
    <mergeCell ref="N8:N9"/>
    <mergeCell ref="G6:G17"/>
    <mergeCell ref="F6:F17"/>
    <mergeCell ref="K6:L7"/>
    <mergeCell ref="H6:J7"/>
    <mergeCell ref="B2:B17"/>
    <mergeCell ref="C2:E5"/>
    <mergeCell ref="C6:C16"/>
    <mergeCell ref="D6:D16"/>
    <mergeCell ref="E6:E16"/>
  </mergeCells>
  <pageMargins left="0.39370078740157483" right="0" top="0" bottom="0" header="0" footer="0"/>
  <pageSetup paperSize="9" scale="75" fitToHeight="0" orientation="landscape" verticalDpi="180" r:id="rId1"/>
  <ignoredErrors>
    <ignoredError sqref="M25 M28 M48 M54 M57" formulaRange="1"/>
    <ignoredError sqref="M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5"/>
  <sheetViews>
    <sheetView view="pageLayout" topLeftCell="A7" zoomScale="89" zoomScalePageLayoutView="89" workbookViewId="0">
      <selection activeCell="A26" sqref="A11:BA26"/>
    </sheetView>
  </sheetViews>
  <sheetFormatPr defaultRowHeight="15" x14ac:dyDescent="0.25"/>
  <cols>
    <col min="1" max="1" width="4.7109375" customWidth="1"/>
    <col min="2" max="2" width="3.140625" customWidth="1"/>
    <col min="3" max="3" width="2.85546875" customWidth="1"/>
    <col min="4" max="4" width="3.140625" customWidth="1"/>
    <col min="5" max="6" width="3.42578125" customWidth="1"/>
    <col min="7" max="8" width="3.140625" customWidth="1"/>
    <col min="9" max="9" width="3.7109375" customWidth="1"/>
    <col min="10" max="10" width="3.42578125" customWidth="1"/>
    <col min="11" max="11" width="3.5703125" customWidth="1"/>
    <col min="12" max="12" width="3.85546875" customWidth="1"/>
    <col min="13" max="13" width="4" customWidth="1"/>
    <col min="14" max="15" width="3.7109375" customWidth="1"/>
    <col min="16" max="17" width="3.5703125" customWidth="1"/>
    <col min="18" max="18" width="3.7109375" customWidth="1"/>
    <col min="19" max="19" width="3.28515625" customWidth="1"/>
    <col min="20" max="20" width="3.42578125" customWidth="1"/>
    <col min="21" max="21" width="3.28515625" customWidth="1"/>
    <col min="22" max="25" width="3.42578125" customWidth="1"/>
    <col min="26" max="26" width="3.28515625" customWidth="1"/>
    <col min="27" max="27" width="3.42578125" customWidth="1"/>
    <col min="28" max="28" width="3.7109375" customWidth="1"/>
    <col min="29" max="30" width="3.140625" customWidth="1"/>
    <col min="31" max="31" width="3.28515625" customWidth="1"/>
    <col min="32" max="32" width="3.42578125" customWidth="1"/>
    <col min="33" max="33" width="3.140625" customWidth="1"/>
    <col min="34" max="34" width="3.42578125" customWidth="1"/>
    <col min="35" max="35" width="3" customWidth="1"/>
    <col min="36" max="36" width="3.140625" customWidth="1"/>
    <col min="37" max="37" width="3.42578125" customWidth="1"/>
    <col min="38" max="39" width="3.28515625" customWidth="1"/>
    <col min="40" max="40" width="3.5703125" customWidth="1"/>
    <col min="41" max="41" width="3.140625" customWidth="1"/>
    <col min="42" max="42" width="3.7109375" customWidth="1"/>
    <col min="43" max="45" width="3.5703125" customWidth="1"/>
    <col min="46" max="46" width="3" customWidth="1"/>
    <col min="47" max="47" width="3.5703125" customWidth="1"/>
    <col min="48" max="49" width="2.85546875" customWidth="1"/>
    <col min="50" max="50" width="3" customWidth="1"/>
    <col min="51" max="51" width="2.42578125" customWidth="1"/>
    <col min="52" max="52" width="3.140625" customWidth="1"/>
    <col min="53" max="53" width="3" customWidth="1"/>
  </cols>
  <sheetData>
    <row r="1" spans="1:53" ht="15.75" customHeight="1" x14ac:dyDescent="0.25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53" ht="15.75" customHeight="1" x14ac:dyDescent="0.25">
      <c r="AK2" s="159"/>
      <c r="AL2" s="159"/>
      <c r="AM2" s="159"/>
      <c r="AN2" s="159"/>
      <c r="AO2" s="159"/>
      <c r="AP2" s="159"/>
      <c r="AQ2" s="343" t="s">
        <v>174</v>
      </c>
      <c r="AR2" s="343"/>
      <c r="AS2" s="343"/>
      <c r="AT2" s="343"/>
      <c r="AU2" s="343"/>
      <c r="AV2" s="343"/>
      <c r="AW2" s="343"/>
      <c r="AX2" s="343"/>
      <c r="AY2" s="343"/>
      <c r="AZ2" s="343"/>
      <c r="BA2" s="343"/>
    </row>
    <row r="3" spans="1:53" ht="15.75" customHeight="1" x14ac:dyDescent="0.25">
      <c r="AK3" s="159"/>
      <c r="AL3" s="159"/>
      <c r="AM3" s="159"/>
      <c r="AN3" s="347" t="s">
        <v>175</v>
      </c>
      <c r="AO3" s="347"/>
      <c r="AP3" s="347"/>
      <c r="AQ3" s="347"/>
      <c r="AR3" s="347"/>
      <c r="AS3" s="347"/>
      <c r="AT3" s="347"/>
      <c r="AU3" s="347"/>
      <c r="AV3" s="347"/>
      <c r="AW3" s="347"/>
      <c r="AX3" s="347"/>
      <c r="AY3" s="347"/>
      <c r="AZ3" s="347"/>
      <c r="BA3" s="347"/>
    </row>
    <row r="4" spans="1:53" ht="15.75" customHeight="1" x14ac:dyDescent="0.25">
      <c r="B4" s="350" t="s">
        <v>173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  <c r="AE4" s="350"/>
      <c r="AF4" s="350"/>
      <c r="AG4" s="350"/>
      <c r="AH4" s="350"/>
      <c r="AI4" s="350"/>
      <c r="AJ4" s="350"/>
      <c r="AK4" s="159"/>
      <c r="AL4" s="159"/>
      <c r="AM4" s="159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</row>
    <row r="5" spans="1:53" ht="15.75" customHeight="1" x14ac:dyDescent="0.25"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</row>
    <row r="6" spans="1:53" ht="15.75" x14ac:dyDescent="0.25"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66"/>
      <c r="AL6" s="65"/>
      <c r="AM6" s="65"/>
      <c r="AN6" s="65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</row>
    <row r="7" spans="1:53" ht="15.75" x14ac:dyDescent="0.25"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66"/>
      <c r="AL7" s="65"/>
      <c r="AM7" s="65"/>
      <c r="AN7" s="65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</row>
    <row r="8" spans="1:53" ht="15.75" x14ac:dyDescent="0.25"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50"/>
      <c r="X8" s="350"/>
      <c r="Y8" s="350"/>
      <c r="Z8" s="350"/>
      <c r="AA8" s="350"/>
      <c r="AB8" s="350"/>
      <c r="AC8" s="350"/>
      <c r="AD8" s="350"/>
      <c r="AE8" s="350"/>
      <c r="AF8" s="350"/>
      <c r="AG8" s="350"/>
      <c r="AH8" s="350"/>
      <c r="AI8" s="350"/>
      <c r="AJ8" s="350"/>
      <c r="AK8" s="66"/>
      <c r="AL8" s="65"/>
      <c r="AM8" s="65"/>
      <c r="AN8" s="65"/>
      <c r="AO8" s="65"/>
      <c r="AP8" s="65"/>
      <c r="AQ8" s="65"/>
      <c r="AR8" s="65"/>
      <c r="AS8" s="67"/>
    </row>
    <row r="9" spans="1:53" ht="15.75" x14ac:dyDescent="0.25"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0"/>
      <c r="Y9" s="350"/>
      <c r="Z9" s="350"/>
      <c r="AA9" s="350"/>
      <c r="AB9" s="350"/>
      <c r="AC9" s="350"/>
      <c r="AD9" s="350"/>
      <c r="AE9" s="350"/>
      <c r="AF9" s="350"/>
      <c r="AG9" s="350"/>
      <c r="AH9" s="350"/>
      <c r="AI9" s="350"/>
      <c r="AJ9" s="350"/>
      <c r="AK9" s="66"/>
      <c r="AL9" s="65"/>
      <c r="AM9" s="65"/>
      <c r="AN9" s="65"/>
      <c r="AO9" s="65"/>
      <c r="AP9" s="65"/>
      <c r="AQ9" s="65"/>
      <c r="AR9" s="65"/>
      <c r="AS9" s="67"/>
    </row>
    <row r="10" spans="1:53" x14ac:dyDescent="0.25">
      <c r="AK10" s="68"/>
      <c r="AL10" s="68"/>
      <c r="AM10" s="68"/>
      <c r="AN10" s="68"/>
      <c r="AO10" s="68"/>
      <c r="AP10" s="68"/>
      <c r="AQ10" s="68"/>
      <c r="AR10" s="68"/>
    </row>
    <row r="11" spans="1:53" ht="15" customHeight="1" x14ac:dyDescent="0.25">
      <c r="A11" s="351" t="s">
        <v>60</v>
      </c>
      <c r="B11" s="344" t="s">
        <v>61</v>
      </c>
      <c r="C11" s="344"/>
      <c r="D11" s="344"/>
      <c r="E11" s="344"/>
      <c r="F11" s="349" t="s">
        <v>131</v>
      </c>
      <c r="G11" s="344" t="s">
        <v>62</v>
      </c>
      <c r="H11" s="344"/>
      <c r="I11" s="344"/>
      <c r="J11" s="349" t="s">
        <v>132</v>
      </c>
      <c r="K11" s="344" t="s">
        <v>63</v>
      </c>
      <c r="L11" s="344"/>
      <c r="M11" s="344"/>
      <c r="N11" s="137"/>
      <c r="O11" s="344" t="s">
        <v>64</v>
      </c>
      <c r="P11" s="344"/>
      <c r="Q11" s="344"/>
      <c r="R11" s="344"/>
      <c r="S11" s="345" t="s">
        <v>133</v>
      </c>
      <c r="T11" s="344" t="s">
        <v>65</v>
      </c>
      <c r="U11" s="344"/>
      <c r="V11" s="344"/>
      <c r="W11" s="345" t="s">
        <v>134</v>
      </c>
      <c r="X11" s="344" t="s">
        <v>66</v>
      </c>
      <c r="Y11" s="344"/>
      <c r="Z11" s="344"/>
      <c r="AA11" s="345" t="s">
        <v>135</v>
      </c>
      <c r="AB11" s="344" t="s">
        <v>67</v>
      </c>
      <c r="AC11" s="344"/>
      <c r="AD11" s="344"/>
      <c r="AE11" s="344"/>
      <c r="AF11" s="345" t="s">
        <v>136</v>
      </c>
      <c r="AG11" s="344" t="s">
        <v>68</v>
      </c>
      <c r="AH11" s="344"/>
      <c r="AI11" s="344"/>
      <c r="AJ11" s="345" t="s">
        <v>137</v>
      </c>
      <c r="AK11" s="344" t="s">
        <v>69</v>
      </c>
      <c r="AL11" s="344"/>
      <c r="AM11" s="344"/>
      <c r="AN11" s="344"/>
      <c r="AO11" s="344" t="s">
        <v>70</v>
      </c>
      <c r="AP11" s="344"/>
      <c r="AQ11" s="344"/>
      <c r="AR11" s="344"/>
      <c r="AS11" s="345" t="s">
        <v>138</v>
      </c>
      <c r="AT11" s="344" t="s">
        <v>139</v>
      </c>
      <c r="AU11" s="344"/>
      <c r="AV11" s="344"/>
      <c r="AW11" s="345" t="s">
        <v>140</v>
      </c>
      <c r="AX11" s="344" t="s">
        <v>141</v>
      </c>
      <c r="AY11" s="344"/>
      <c r="AZ11" s="344"/>
      <c r="BA11" s="344"/>
    </row>
    <row r="12" spans="1:53" ht="58.5" customHeight="1" x14ac:dyDescent="0.25">
      <c r="A12" s="351"/>
      <c r="B12" s="138" t="s">
        <v>142</v>
      </c>
      <c r="C12" s="138" t="s">
        <v>143</v>
      </c>
      <c r="D12" s="138" t="s">
        <v>144</v>
      </c>
      <c r="E12" s="138" t="s">
        <v>145</v>
      </c>
      <c r="F12" s="349"/>
      <c r="G12" s="138" t="s">
        <v>146</v>
      </c>
      <c r="H12" s="138" t="s">
        <v>147</v>
      </c>
      <c r="I12" s="138" t="s">
        <v>148</v>
      </c>
      <c r="J12" s="349"/>
      <c r="K12" s="138" t="s">
        <v>149</v>
      </c>
      <c r="L12" s="138" t="s">
        <v>150</v>
      </c>
      <c r="M12" s="138" t="s">
        <v>151</v>
      </c>
      <c r="N12" s="138" t="s">
        <v>152</v>
      </c>
      <c r="O12" s="138" t="s">
        <v>142</v>
      </c>
      <c r="P12" s="138" t="s">
        <v>143</v>
      </c>
      <c r="Q12" s="138" t="s">
        <v>144</v>
      </c>
      <c r="R12" s="138" t="s">
        <v>145</v>
      </c>
      <c r="S12" s="346"/>
      <c r="T12" s="138" t="s">
        <v>153</v>
      </c>
      <c r="U12" s="138" t="s">
        <v>154</v>
      </c>
      <c r="V12" s="138" t="s">
        <v>155</v>
      </c>
      <c r="W12" s="346"/>
      <c r="X12" s="138" t="s">
        <v>156</v>
      </c>
      <c r="Y12" s="138" t="s">
        <v>157</v>
      </c>
      <c r="Z12" s="138" t="s">
        <v>158</v>
      </c>
      <c r="AA12" s="346"/>
      <c r="AB12" s="138" t="s">
        <v>156</v>
      </c>
      <c r="AC12" s="138" t="s">
        <v>157</v>
      </c>
      <c r="AD12" s="138" t="s">
        <v>158</v>
      </c>
      <c r="AE12" s="138" t="s">
        <v>159</v>
      </c>
      <c r="AF12" s="346"/>
      <c r="AG12" s="138" t="s">
        <v>146</v>
      </c>
      <c r="AH12" s="138" t="s">
        <v>147</v>
      </c>
      <c r="AI12" s="138" t="s">
        <v>148</v>
      </c>
      <c r="AJ12" s="346"/>
      <c r="AK12" s="138" t="s">
        <v>160</v>
      </c>
      <c r="AL12" s="138" t="s">
        <v>161</v>
      </c>
      <c r="AM12" s="138" t="s">
        <v>162</v>
      </c>
      <c r="AN12" s="138" t="s">
        <v>163</v>
      </c>
      <c r="AO12" s="138" t="s">
        <v>142</v>
      </c>
      <c r="AP12" s="138" t="s">
        <v>143</v>
      </c>
      <c r="AQ12" s="138" t="s">
        <v>144</v>
      </c>
      <c r="AR12" s="138" t="s">
        <v>145</v>
      </c>
      <c r="AS12" s="346"/>
      <c r="AT12" s="138" t="s">
        <v>146</v>
      </c>
      <c r="AU12" s="138" t="s">
        <v>147</v>
      </c>
      <c r="AV12" s="138" t="s">
        <v>148</v>
      </c>
      <c r="AW12" s="346"/>
      <c r="AX12" s="138" t="s">
        <v>149</v>
      </c>
      <c r="AY12" s="138" t="s">
        <v>150</v>
      </c>
      <c r="AZ12" s="138" t="s">
        <v>151</v>
      </c>
      <c r="BA12" s="139" t="s">
        <v>164</v>
      </c>
    </row>
    <row r="13" spans="1:53" ht="15" customHeight="1" x14ac:dyDescent="0.25">
      <c r="A13" s="352"/>
      <c r="B13" s="164">
        <v>1</v>
      </c>
      <c r="C13" s="164">
        <v>2</v>
      </c>
      <c r="D13" s="164">
        <v>3</v>
      </c>
      <c r="E13" s="164">
        <v>4</v>
      </c>
      <c r="F13" s="164">
        <v>5</v>
      </c>
      <c r="G13" s="164">
        <v>6</v>
      </c>
      <c r="H13" s="164">
        <v>7</v>
      </c>
      <c r="I13" s="164">
        <v>8</v>
      </c>
      <c r="J13" s="164">
        <v>9</v>
      </c>
      <c r="K13" s="142">
        <v>10</v>
      </c>
      <c r="L13" s="142">
        <v>11</v>
      </c>
      <c r="M13" s="142">
        <v>12</v>
      </c>
      <c r="N13" s="142">
        <v>13</v>
      </c>
      <c r="O13" s="142">
        <v>14</v>
      </c>
      <c r="P13" s="142">
        <v>15</v>
      </c>
      <c r="Q13" s="142">
        <v>16</v>
      </c>
      <c r="R13" s="142">
        <v>17</v>
      </c>
      <c r="S13" s="143">
        <v>18</v>
      </c>
      <c r="T13" s="143">
        <v>19</v>
      </c>
      <c r="U13" s="142">
        <v>20</v>
      </c>
      <c r="V13" s="144">
        <v>21</v>
      </c>
      <c r="W13" s="142">
        <v>22</v>
      </c>
      <c r="X13" s="142">
        <v>23</v>
      </c>
      <c r="Y13" s="142">
        <v>24</v>
      </c>
      <c r="Z13" s="142">
        <v>25</v>
      </c>
      <c r="AA13" s="142">
        <v>26</v>
      </c>
      <c r="AB13" s="142">
        <v>27</v>
      </c>
      <c r="AC13" s="142">
        <v>27</v>
      </c>
      <c r="AD13" s="142">
        <v>29</v>
      </c>
      <c r="AE13" s="142">
        <v>30</v>
      </c>
      <c r="AF13" s="142">
        <v>31</v>
      </c>
      <c r="AG13" s="142">
        <v>32</v>
      </c>
      <c r="AH13" s="142">
        <v>33</v>
      </c>
      <c r="AI13" s="142">
        <v>34</v>
      </c>
      <c r="AJ13" s="142">
        <v>35</v>
      </c>
      <c r="AK13" s="142">
        <v>36</v>
      </c>
      <c r="AL13" s="142">
        <v>37</v>
      </c>
      <c r="AM13" s="142">
        <v>38</v>
      </c>
      <c r="AN13" s="142">
        <v>39</v>
      </c>
      <c r="AO13" s="144">
        <v>40</v>
      </c>
      <c r="AP13" s="142">
        <v>41</v>
      </c>
      <c r="AQ13" s="142">
        <v>42</v>
      </c>
      <c r="AR13" s="142">
        <v>43</v>
      </c>
      <c r="AS13" s="142">
        <v>44</v>
      </c>
      <c r="AT13" s="165">
        <v>45</v>
      </c>
      <c r="AU13" s="165">
        <v>46</v>
      </c>
      <c r="AV13" s="165">
        <v>47</v>
      </c>
      <c r="AW13" s="165">
        <v>48</v>
      </c>
      <c r="AX13" s="165">
        <v>49</v>
      </c>
      <c r="AY13" s="165">
        <v>50</v>
      </c>
      <c r="AZ13" s="165">
        <v>51</v>
      </c>
      <c r="BA13" s="165">
        <v>52</v>
      </c>
    </row>
    <row r="14" spans="1:53" ht="57.75" customHeight="1" x14ac:dyDescent="0.25">
      <c r="A14" s="141">
        <v>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91" t="s">
        <v>121</v>
      </c>
      <c r="M14" s="70"/>
      <c r="N14" s="70"/>
      <c r="O14" s="70"/>
      <c r="P14" s="70"/>
      <c r="Q14" s="70"/>
      <c r="R14" s="91" t="s">
        <v>121</v>
      </c>
      <c r="S14" s="162" t="s">
        <v>124</v>
      </c>
      <c r="T14" s="162" t="s">
        <v>124</v>
      </c>
      <c r="U14" s="70"/>
      <c r="V14" s="71"/>
      <c r="W14" s="70"/>
      <c r="X14" s="91"/>
      <c r="Y14" s="70"/>
      <c r="Z14" s="91" t="s">
        <v>121</v>
      </c>
      <c r="AA14" s="72"/>
      <c r="AB14" s="91" t="s">
        <v>121</v>
      </c>
      <c r="AC14" s="69"/>
      <c r="AD14" s="69"/>
      <c r="AE14" s="69"/>
      <c r="AF14" s="69"/>
      <c r="AG14" s="69"/>
      <c r="AH14" s="69"/>
      <c r="AI14" s="69"/>
      <c r="AJ14" s="69"/>
      <c r="AK14" s="69"/>
      <c r="AL14" s="72"/>
      <c r="AM14" s="72"/>
      <c r="AN14" s="72"/>
      <c r="AO14" s="72"/>
      <c r="AP14" s="91" t="s">
        <v>122</v>
      </c>
      <c r="AQ14" s="91" t="s">
        <v>122</v>
      </c>
      <c r="AR14" s="91" t="s">
        <v>126</v>
      </c>
      <c r="AS14" s="162" t="s">
        <v>124</v>
      </c>
      <c r="AT14" s="162" t="s">
        <v>124</v>
      </c>
      <c r="AU14" s="162" t="s">
        <v>124</v>
      </c>
      <c r="AV14" s="162" t="s">
        <v>124</v>
      </c>
      <c r="AW14" s="162" t="s">
        <v>124</v>
      </c>
      <c r="AX14" s="162" t="s">
        <v>124</v>
      </c>
      <c r="AY14" s="162" t="s">
        <v>124</v>
      </c>
      <c r="AZ14" s="162" t="s">
        <v>124</v>
      </c>
      <c r="BA14" s="162" t="s">
        <v>124</v>
      </c>
    </row>
    <row r="15" spans="1:53" ht="71.25" customHeight="1" x14ac:dyDescent="0.25">
      <c r="A15" s="141">
        <v>2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91" t="s">
        <v>121</v>
      </c>
      <c r="M15" s="70"/>
      <c r="N15" s="161" t="s">
        <v>121</v>
      </c>
      <c r="O15" s="70"/>
      <c r="P15" s="161" t="s">
        <v>121</v>
      </c>
      <c r="Q15" s="72"/>
      <c r="R15" s="91" t="s">
        <v>121</v>
      </c>
      <c r="S15" s="162" t="s">
        <v>124</v>
      </c>
      <c r="T15" s="162" t="s">
        <v>124</v>
      </c>
      <c r="U15" s="72"/>
      <c r="V15" s="72"/>
      <c r="W15" s="72"/>
      <c r="X15" s="70"/>
      <c r="Y15" s="70"/>
      <c r="Z15" s="70"/>
      <c r="AA15" s="72"/>
      <c r="AB15" s="72"/>
      <c r="AC15" s="73"/>
      <c r="AD15" s="73"/>
      <c r="AE15" s="73"/>
      <c r="AF15" s="91" t="s">
        <v>122</v>
      </c>
      <c r="AG15" s="91" t="s">
        <v>122</v>
      </c>
      <c r="AH15" s="91" t="s">
        <v>122</v>
      </c>
      <c r="AI15" s="91" t="s">
        <v>122</v>
      </c>
      <c r="AJ15" s="91" t="s">
        <v>122</v>
      </c>
      <c r="AK15" s="91" t="s">
        <v>122</v>
      </c>
      <c r="AL15" s="91" t="s">
        <v>122</v>
      </c>
      <c r="AM15" s="91" t="s">
        <v>122</v>
      </c>
      <c r="AN15" s="91" t="s">
        <v>122</v>
      </c>
      <c r="AO15" s="91" t="s">
        <v>122</v>
      </c>
      <c r="AP15" s="91" t="s">
        <v>122</v>
      </c>
      <c r="AQ15" s="91" t="s">
        <v>122</v>
      </c>
      <c r="AR15" s="91" t="s">
        <v>126</v>
      </c>
      <c r="AS15" s="162" t="s">
        <v>124</v>
      </c>
      <c r="AT15" s="162" t="s">
        <v>124</v>
      </c>
      <c r="AU15" s="162" t="s">
        <v>124</v>
      </c>
      <c r="AV15" s="162" t="s">
        <v>124</v>
      </c>
      <c r="AW15" s="162" t="s">
        <v>124</v>
      </c>
      <c r="AX15" s="162" t="s">
        <v>124</v>
      </c>
      <c r="AY15" s="162" t="s">
        <v>124</v>
      </c>
      <c r="AZ15" s="162" t="s">
        <v>124</v>
      </c>
      <c r="BA15" s="162" t="s">
        <v>124</v>
      </c>
    </row>
    <row r="16" spans="1:53" ht="72" customHeight="1" x14ac:dyDescent="0.25">
      <c r="A16" s="141">
        <v>3</v>
      </c>
      <c r="B16" s="70"/>
      <c r="C16" s="70"/>
      <c r="D16" s="70"/>
      <c r="E16" s="70"/>
      <c r="F16" s="70"/>
      <c r="G16" s="70"/>
      <c r="H16" s="70"/>
      <c r="I16" s="91" t="s">
        <v>121</v>
      </c>
      <c r="J16" s="70"/>
      <c r="K16" s="91" t="s">
        <v>121</v>
      </c>
      <c r="L16" s="70"/>
      <c r="M16" s="91" t="s">
        <v>121</v>
      </c>
      <c r="N16" s="70"/>
      <c r="O16" s="91" t="s">
        <v>121</v>
      </c>
      <c r="P16" s="72"/>
      <c r="Q16" s="72"/>
      <c r="R16" s="160"/>
      <c r="S16" s="162" t="s">
        <v>124</v>
      </c>
      <c r="T16" s="162" t="s">
        <v>124</v>
      </c>
      <c r="U16" s="72"/>
      <c r="V16" s="72"/>
      <c r="W16" s="70"/>
      <c r="X16" s="70"/>
      <c r="Y16" s="70"/>
      <c r="Z16" s="70"/>
      <c r="AA16" s="72"/>
      <c r="AB16" s="72"/>
      <c r="AC16" s="91" t="s">
        <v>122</v>
      </c>
      <c r="AD16" s="91" t="s">
        <v>122</v>
      </c>
      <c r="AE16" s="91" t="s">
        <v>122</v>
      </c>
      <c r="AF16" s="91" t="s">
        <v>122</v>
      </c>
      <c r="AG16" s="91" t="s">
        <v>122</v>
      </c>
      <c r="AH16" s="91" t="s">
        <v>122</v>
      </c>
      <c r="AI16" s="91" t="s">
        <v>122</v>
      </c>
      <c r="AJ16" s="91" t="s">
        <v>122</v>
      </c>
      <c r="AK16" s="91" t="s">
        <v>122</v>
      </c>
      <c r="AL16" s="91" t="s">
        <v>122</v>
      </c>
      <c r="AM16" s="91" t="s">
        <v>122</v>
      </c>
      <c r="AN16" s="91" t="s">
        <v>122</v>
      </c>
      <c r="AO16" s="91" t="s">
        <v>122</v>
      </c>
      <c r="AP16" s="91" t="s">
        <v>126</v>
      </c>
      <c r="AQ16" s="91" t="s">
        <v>128</v>
      </c>
      <c r="AR16" s="91" t="s">
        <v>128</v>
      </c>
      <c r="AS16" s="140"/>
      <c r="AT16" s="163"/>
      <c r="AU16" s="163"/>
      <c r="AV16" s="163"/>
      <c r="AW16" s="163"/>
      <c r="AX16" s="163"/>
      <c r="AY16" s="163"/>
      <c r="AZ16" s="163"/>
      <c r="BA16" s="163"/>
    </row>
    <row r="19" spans="2:13" ht="18.75" x14ac:dyDescent="0.3">
      <c r="B19" s="319"/>
      <c r="C19" s="319"/>
      <c r="D19" s="136"/>
      <c r="E19" s="74"/>
      <c r="F19" s="74"/>
      <c r="G19" s="74"/>
    </row>
    <row r="20" spans="2:13" ht="18.75" x14ac:dyDescent="0.3">
      <c r="B20" s="74"/>
      <c r="C20" s="74"/>
      <c r="D20" s="135"/>
      <c r="E20" s="74"/>
      <c r="F20" s="348" t="s">
        <v>130</v>
      </c>
      <c r="G20" s="348"/>
      <c r="H20" s="348"/>
      <c r="I20" s="348"/>
      <c r="J20" s="348"/>
      <c r="K20" s="348"/>
      <c r="L20" s="348"/>
    </row>
    <row r="21" spans="2:13" x14ac:dyDescent="0.25">
      <c r="D21" s="18" t="s">
        <v>121</v>
      </c>
      <c r="E21" s="18"/>
      <c r="F21" s="18" t="s">
        <v>71</v>
      </c>
      <c r="G21" s="18"/>
      <c r="H21" s="18"/>
      <c r="I21" s="18"/>
      <c r="J21" s="18"/>
      <c r="K21" s="18"/>
      <c r="L21" s="18"/>
      <c r="M21" s="18"/>
    </row>
    <row r="22" spans="2:13" x14ac:dyDescent="0.25">
      <c r="D22" s="18" t="s">
        <v>122</v>
      </c>
      <c r="E22" s="18"/>
      <c r="F22" s="18" t="s">
        <v>123</v>
      </c>
      <c r="G22" s="18"/>
      <c r="H22" s="18"/>
      <c r="I22" s="18"/>
      <c r="J22" s="18"/>
      <c r="K22" s="18"/>
      <c r="L22" s="18"/>
      <c r="M22" s="18"/>
    </row>
    <row r="23" spans="2:13" x14ac:dyDescent="0.25">
      <c r="D23" s="18" t="s">
        <v>124</v>
      </c>
      <c r="E23" s="18"/>
      <c r="F23" s="18" t="s">
        <v>125</v>
      </c>
      <c r="G23" s="18"/>
      <c r="H23" s="18"/>
      <c r="I23" s="18"/>
      <c r="J23" s="18"/>
      <c r="K23" s="18"/>
      <c r="L23" s="18"/>
      <c r="M23" s="18"/>
    </row>
    <row r="24" spans="2:13" x14ac:dyDescent="0.25">
      <c r="D24" s="18" t="s">
        <v>126</v>
      </c>
      <c r="E24" s="18"/>
      <c r="F24" s="18" t="s">
        <v>127</v>
      </c>
      <c r="G24" s="18"/>
      <c r="H24" s="18"/>
      <c r="I24" s="18"/>
      <c r="J24" s="18"/>
      <c r="K24" s="18"/>
      <c r="L24" s="18"/>
      <c r="M24" s="18"/>
    </row>
    <row r="25" spans="2:13" x14ac:dyDescent="0.25">
      <c r="D25" s="18" t="s">
        <v>128</v>
      </c>
      <c r="E25" s="18"/>
      <c r="F25" s="18" t="s">
        <v>129</v>
      </c>
      <c r="G25" s="18"/>
      <c r="H25" s="18"/>
      <c r="I25" s="18"/>
      <c r="J25" s="18"/>
      <c r="K25" s="18"/>
      <c r="L25" s="18"/>
      <c r="M25" s="18"/>
    </row>
  </sheetData>
  <mergeCells count="27">
    <mergeCell ref="B4:AJ9"/>
    <mergeCell ref="A11:A13"/>
    <mergeCell ref="AK11:AN11"/>
    <mergeCell ref="X11:Z11"/>
    <mergeCell ref="AA11:AA12"/>
    <mergeCell ref="AB11:AE11"/>
    <mergeCell ref="AF11:AF12"/>
    <mergeCell ref="AG11:AI11"/>
    <mergeCell ref="AJ11:AJ12"/>
    <mergeCell ref="O11:R11"/>
    <mergeCell ref="S11:S12"/>
    <mergeCell ref="T11:V11"/>
    <mergeCell ref="W11:W12"/>
    <mergeCell ref="F20:L20"/>
    <mergeCell ref="B19:C19"/>
    <mergeCell ref="B11:E11"/>
    <mergeCell ref="F11:F12"/>
    <mergeCell ref="G11:I11"/>
    <mergeCell ref="J11:J12"/>
    <mergeCell ref="K11:M11"/>
    <mergeCell ref="AQ2:BA2"/>
    <mergeCell ref="AO11:AR11"/>
    <mergeCell ref="AS11:AS12"/>
    <mergeCell ref="AT11:AV11"/>
    <mergeCell ref="AW11:AW12"/>
    <mergeCell ref="AX11:BA11"/>
    <mergeCell ref="AN3:BA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1UMpx/6Io/+p2whFA4XYSZFUZ9wBkNmlyeL3Qy5nL0U=</DigestValue>
    </Reference>
    <Reference URI="#idOfficeObject" Type="http://www.w3.org/2000/09/xmldsig#Object">
      <DigestMethod Algorithm="urn:ietf:params:xml:ns:cpxmlsec:algorithms:gostr34112012-256"/>
      <DigestValue>Ve+IpdjGMbA9E6edJxmOq7ffLWn+XrBE0zHCqMpsiRE=</DigestValue>
    </Reference>
  </SignedInfo>
  <SignatureValue>0YZsTijS+28NJ/U5qdq+wcRxXyPiJx60RNySk+9Fcl1ccF6sJH3KX4hGhOt+Tw8C
7fij0KFcWXzfAYkzEWMk+g==</SignatureValue>
  <KeyInfo>
    <X509Data>
      <X509Certificate>MIIKNDCCCeGgAwIBAgIQUVMaoDc7zumozxmQCXrPCTAKBggqhQMHAQEDAjCCAVcx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0YHQuNC4MS4wLAYDVQQDDCXQmtCw0LfQvdCw0YfQtdC50YHRgtCy0L4g0KDQvtGB
0YHQuNC4MB4XDTIyMDkyOTA1NTMwMFoXDTIzMTIyMzA1NTMwMFowggNQMQswCQYD
VQQGEwJSVTEkMCIGA1UECAwb0JDQu9GC0LDQudGB0LrQuNC5INC60YDQsNC5MS0w
KwYDVQQJDCTQv9C10YAuINCc0LXQu9C40L7RgNCw0YLQuNCy0L3Ri9C5IDExJzAl
BgNVBAcMHtGALtC/INCR0LvQsNCz0L7QstC10YnQtdC90LrQsDEZMBcGA1UEDAwQ
0JTQuNGA0LXQutGC0L7RgDGB6zCB6AYDVQQKDIHg0JrQoNCQ0JXQktCe0JUg0JPQ
ntCh0KPQlNCQ0KDQodCi0JLQldCd0J3QntCVINCR0K7QlNCW0JXQotCd0J7QlSDQ
n9Cg0J7QpNCV0KHQodCY0J7QndCQ0JvQrNCd0J7QlSDQntCR0KDQkNCX0J7QktCQ
0KLQldCb0KzQndCe0JUg0KPQp9Cg0JXQltCU0JXQndCY0JUgItCR0JvQkNCT0J7Q
ktCV0KnQldCd0KHQmtCY0Jkg0J/QoNCe0KTQldCh0KHQmNCe0J3QkNCb0KzQndCr
0Jkg0JvQmNCm0JXQmSIxGDAWBgUqhQNkARINMTAyMjIwMTk4MjU2MDEWMBQGBSqF
A2QDEgswNjUyMTkwNDQ0NzEVMBMGBSqFA2QEEgoyMjM1MDAxNjE2MRowGAYIKoUD
A4EDAQESDDIyMzUwMjI2OTE3NTEiMCAGCSqGSIb3DQEJARYTYnVoYmxncHR1NTRA
bWFpbC5ydTEoMCYGA1UEKgwf0JDQu9C10LrRgdC10Lkg0JjQstCw0L3QvtCy0LjR
hzEZMBcGA1UEBAwQ0J/QtdGC0YDQtdC90LrQvjGB6zCB6AYDVQQDDIHg0JrQoNCQ
0JXQktCe0JUg0JPQntCh0KPQlNCQ0KDQodCi0JLQldCd0J3QntCVINCR0K7QlNCW
0JXQotCd0J7QlSDQn9Cg0J7QpNCV0KHQodCY0J7QndCQ0JvQrNCd0J7QlSDQntCR
0KDQkNCX0J7QktCQ0KLQldCb0KzQndCe0JUg0KPQp9Cg0JXQltCU0JXQndCY0JUg
ItCR0JvQkNCT0J7QktCV0KnQldCd0KHQmtCY0Jkg0J/QoNCe0KTQldCh0KHQmNCe
0J3QkNCb0KzQndCr0Jkg0JvQmNCm0JXQmSIwZjAfBggqhQMHAQEBATATBgcqhQMC
AiQABggqhQMHAQECAgNDAARA3elbFX9i+7exIrqnDEm0rk4Dg6IXTwF9Cf1ylqyJ
UN4CvZRCx1Aq4hZRhQcIkexb9NA5dON32al3URBxLyEMpKOCBIMwggR/MA4GA1Ud
DwEB/wQEAwID+DATBgNVHSUEDDAKBggrBgEFBQcDAjATBgNVHSAEDDAKMAgGBiqF
A2RxATAMBgUqhQNkcgQDAgEBMC0GBSqFA2RvBCQMItCa0YDQuNC/0YLQvtCf0YDQ
viBDU1AgKDUuMC4xMTQ1NSkwggGJBgUqhQNkcASCAX4wggF6DIGH0J/RgNC+0LPR
gNCw0LzQvNC90L4t0LDQv9C/0LDRgNCw0YLQvdGL0Lkg0LrQvtC80L/Qu9C10LrR
gSBWaVBOZXQgUEtJIFNlcnZpY2UgKNC90LAg0LDQv9C/0LDRgNCw0YLQvdC+0Lkg
0L/Qu9Cw0YLRhNC+0YDQvNC1IEhTTSAyMDAwUTIpDGjQn9GA0L7Qs9GA0LDQvNC8
0L3Qvi3QsNC/0L/QsNGA0LDRgtC90YvQuSDQutC+0LzQv9C70LXQutGBIMKr0K7Q
vdC40YHQtdGA0YIt0JPQntCh0KLCuy4g0JLQtdGA0YHQuNGPIDQuMAxO0KHQtdGA
0YLQuNGE0LjQutCw0YIg0YHQvtC+0YLQstC10YLRgdGC0LLQuNGPIOKEltCh0KQv
MTI0LTM3NDMg0L7RgiAwNC4wOS4yMDE5DDTQl9Cw0LrQu9GO0YfQtdC90LjQtSDi
hJYgMTQ5LzcvNi80NTIg0L7RgiAzMC4xMi4yMDIxMGYGA1UdHwRfMF0wLqAsoCqG
KGh0dHA6Ly9jcmwucm9za2F6bmEucnUvY3JsL3VjZmtfMjAyMi5jcmwwK6ApoCeG
JWh0dHA6Ly9jcmwuZmsubG9jYWwvY3JsL3VjZmtfMjAyMi5jcmwwdwYIKwYBBQUH
AQEEazBpMDQGCCsGAQUFBzAChihodHRwOi8vY3JsLnJvc2them5hLnJ1L2NybC91
Y2ZrXzIwMjIuY3J0MDEGCCsGAQUFBzAChiVodHRwOi8vY3JsLmZrLmxvY2FsL2Ny
bC91Y2ZrXzIwMjIuY3J0MB0GA1UdDgQWBBReRKr73gKJliES8iv1IGLWxvxEbTCC
AXcGA1UdIwSCAW4wggFqgBQdgCbSiWLnBIGPHkroq3KSdi3dPaGCAUOkggE/MIIB
OzEhMB8GCSqGSIb3DQEJARYSZGl0QGRpZ2l0YWwuZ292LnJ1MQswCQYDVQQGEwJS
VTEYMBYGA1UECAwPNzcg0JzQvtGB0LrQstCwMRkwFwYDVQQHDBDQsy4g0JzQvtGB
0LrQstCwMVMwUQYDVQQJDErQn9GA0LXRgdC90LXQvdGB0LrQsNGPINC90LDQsdC1
0YDQtdC20L3QsNGPLCDQtNC+0LwgMTAsINGB0YLRgNC+0LXQvdC40LUgMjEmMCQG
A1UECgwd0JzQuNC90YbQuNGE0YDRiyDQoNC+0YHRgdC40LgxGDAWBgUqhQNkARIN
MTA0NzcwMjAyNjcwMTEVMBMGBSqFA2QEEgo3NzEwNDc0Mzc1MSYwJAYDVQQDDB3Q
nNC40L3RhtC40YTRgNGLINCg0L7RgdGB0LjQuIILAM/o/2EAAAAABfYwCgYIKoUD
BwEBAwIDQQCH/OCD5RgI1fmcCA7AI7KjbmXVA4Du+0MoVoD24xRUkfYMchgfO+ct
7NZq3s5HhpF0V4J2Ltv/mkBCCcYSENsg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3OZplweEGqjBbYBeTKM/oMfTmWM=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xc4h2jLMVFoeXQDNci9lktAPvUY=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xc4h2jLMVFoeXQDNci9lktAPvUY=</DigestValue>
      </Reference>
      <Reference URI="/xl/sharedStrings.xml?ContentType=application/vnd.openxmlformats-officedocument.spreadsheetml.sharedStrings+xml">
        <DigestMethod Algorithm="http://www.w3.org/2000/09/xmldsig#sha1"/>
        <DigestValue>bW7eeWLLUV52yJL/lRF4Fl+a+mw=</DigestValue>
      </Reference>
      <Reference URI="/xl/styles.xml?ContentType=application/vnd.openxmlformats-officedocument.spreadsheetml.styles+xml">
        <DigestMethod Algorithm="http://www.w3.org/2000/09/xmldsig#sha1"/>
        <DigestValue>gzqIZdIqUldZSNeu2AQz+v2GUz0=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book.xml?ContentType=application/vnd.openxmlformats-officedocument.spreadsheetml.sheet.main+xml">
        <DigestMethod Algorithm="http://www.w3.org/2000/09/xmldsig#sha1"/>
        <DigestValue>3l8FusWc6cxXi2ngEQ1BqS9+zSA=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rHxFvPBZiIYL7PDCEopWJdcNxwc=</DigestValue>
      </Reference>
      <Reference URI="/xl/worksheets/sheet2.xml?ContentType=application/vnd.openxmlformats-officedocument.spreadsheetml.worksheet+xml">
        <DigestMethod Algorithm="http://www.w3.org/2000/09/xmldsig#sha1"/>
        <DigestValue>t1GPSt7caj4K6+6s/uLGK/3CKs8=</DigestValue>
      </Reference>
    </Manifest>
    <SignatureProperties>
      <SignatureProperty Id="idSignatureTime" Target="#idPackageSignature">
        <mdssi:SignatureTime>
          <mdssi:Format>YYYY-MM-DDThh:mm:ssTZD</mdssi:Format>
          <mdssi:Value>2023-03-27T14:24:52Z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график</vt:lpstr>
      <vt:lpstr>план!Область_печати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2022-10-05T08:34:54Z</dcterms:modified>
</cp:coreProperties>
</file>